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 Master Inc\Desktop\creaciondeunlinkdentroderrhhparacargardocumentosin\"/>
    </mc:Choice>
  </mc:AlternateContent>
  <bookViews>
    <workbookView xWindow="0" yWindow="0" windowWidth="28890" windowHeight="12420" tabRatio="654" activeTab="3"/>
  </bookViews>
  <sheets>
    <sheet name="ADMINISTRATIVO" sheetId="8" r:id="rId1"/>
    <sheet name="DOCENTES MEDIO TIEMPO PLANTA" sheetId="10" r:id="rId2"/>
    <sheet name="DOCENTES TIEMPO COMPLETO PLANTA" sheetId="7" r:id="rId3"/>
    <sheet name="DOCENTES OCASIONALES, CATEDRA" sheetId="1" r:id="rId4"/>
    <sheet name="MODULOS" sheetId="5" state="hidden" r:id="rId5"/>
  </sheets>
  <definedNames>
    <definedName name="_xlnm._FilterDatabase" localSheetId="0" hidden="1">ADMINISTRATIVO!$A$6:$C$7</definedName>
    <definedName name="_xlnm._FilterDatabase" localSheetId="1" hidden="1">'DOCENTES MEDIO TIEMPO PLANTA'!$A$3:$CN$30</definedName>
    <definedName name="_xlnm._FilterDatabase" localSheetId="3" hidden="1">'DOCENTES OCASIONALES, CATEDRA'!$A$6:$D$152</definedName>
    <definedName name="_xlnm._FilterDatabase" localSheetId="2" hidden="1">'DOCENTES TIEMPO COMPLETO PLANTA'!$A$7:$CM$23</definedName>
  </definedNames>
  <calcPr calcId="152511"/>
</workbook>
</file>

<file path=xl/calcChain.xml><?xml version="1.0" encoding="utf-8"?>
<calcChain xmlns="http://schemas.openxmlformats.org/spreadsheetml/2006/main">
  <c r="G107" i="5" l="1"/>
  <c r="G106" i="5"/>
  <c r="G105" i="5"/>
  <c r="G104" i="5"/>
  <c r="G102" i="5"/>
  <c r="G101" i="5"/>
  <c r="G100" i="5"/>
  <c r="G99" i="5"/>
  <c r="G97" i="5"/>
  <c r="G95" i="5"/>
  <c r="G94" i="5"/>
  <c r="G93" i="5"/>
  <c r="G92" i="5"/>
  <c r="G91" i="5"/>
  <c r="G90" i="5"/>
  <c r="G88" i="5"/>
  <c r="G86" i="5"/>
  <c r="G84" i="5"/>
  <c r="G83" i="5"/>
  <c r="G82" i="5"/>
  <c r="G81" i="5"/>
  <c r="G79" i="5"/>
  <c r="G78" i="5"/>
  <c r="G77" i="5"/>
  <c r="G76" i="5"/>
  <c r="G74" i="5"/>
  <c r="G73" i="5"/>
  <c r="G70" i="5"/>
  <c r="G69" i="5"/>
  <c r="G68" i="5"/>
  <c r="G67" i="5"/>
  <c r="G65" i="5"/>
  <c r="G64" i="5"/>
  <c r="G62" i="5"/>
  <c r="G61" i="5"/>
  <c r="G60" i="5"/>
  <c r="G58" i="5"/>
  <c r="G57" i="5"/>
  <c r="G56" i="5"/>
  <c r="G55" i="5"/>
  <c r="G54" i="5"/>
  <c r="G53" i="5"/>
  <c r="G50" i="5"/>
  <c r="G49" i="5"/>
  <c r="G48" i="5"/>
  <c r="G47" i="5"/>
  <c r="G46" i="5"/>
  <c r="G45" i="5"/>
  <c r="G42" i="5"/>
  <c r="G40" i="5"/>
  <c r="G38" i="5"/>
  <c r="G36" i="5"/>
  <c r="G35" i="5"/>
  <c r="G32" i="5"/>
  <c r="G30" i="5"/>
  <c r="G28" i="5"/>
  <c r="G27" i="5"/>
  <c r="G26" i="5"/>
  <c r="G24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6" i="5"/>
  <c r="G5" i="5"/>
  <c r="G4" i="5"/>
</calcChain>
</file>

<file path=xl/sharedStrings.xml><?xml version="1.0" encoding="utf-8"?>
<sst xmlns="http://schemas.openxmlformats.org/spreadsheetml/2006/main" count="1608" uniqueCount="1154">
  <si>
    <t>PROFESIONAL</t>
  </si>
  <si>
    <t>TECNOLOGO</t>
  </si>
  <si>
    <t>ESPECIALISTA</t>
  </si>
  <si>
    <t>45,467,914</t>
  </si>
  <si>
    <t>45,762,429</t>
  </si>
  <si>
    <t>45,462,304</t>
  </si>
  <si>
    <t>NOMBRES</t>
  </si>
  <si>
    <t>APELLIDOS</t>
  </si>
  <si>
    <t>EPS</t>
  </si>
  <si>
    <t>AFP</t>
  </si>
  <si>
    <t>EMERSON</t>
  </si>
  <si>
    <t xml:space="preserve">LORENZO NICOLAS </t>
  </si>
  <si>
    <t xml:space="preserve">ARIEL </t>
  </si>
  <si>
    <t xml:space="preserve">TULIO  CESAR </t>
  </si>
  <si>
    <t xml:space="preserve">MARIA JOSE </t>
  </si>
  <si>
    <t xml:space="preserve">RUBEN </t>
  </si>
  <si>
    <t xml:space="preserve">EDGARDO </t>
  </si>
  <si>
    <t xml:space="preserve">JOSÉ SANTOS </t>
  </si>
  <si>
    <t xml:space="preserve">MODESTA DEL CARMEN </t>
  </si>
  <si>
    <t xml:space="preserve">MARÍA BERNARDA </t>
  </si>
  <si>
    <t xml:space="preserve">BELÉN DEL CARMEN </t>
  </si>
  <si>
    <t xml:space="preserve">JAIRO ANTONIO </t>
  </si>
  <si>
    <t xml:space="preserve">BETTY DEL CARMEN </t>
  </si>
  <si>
    <t xml:space="preserve">LIDY ESTHER </t>
  </si>
  <si>
    <t xml:space="preserve"> RIVERA CUDRIS</t>
  </si>
  <si>
    <t>YANCES CORDOBA</t>
  </si>
  <si>
    <t xml:space="preserve">FLOREZ GAITAN </t>
  </si>
  <si>
    <t>SALCEDO OTERO</t>
  </si>
  <si>
    <t>SANDOVAL DUQUE</t>
  </si>
  <si>
    <t>TORRES POSADA</t>
  </si>
  <si>
    <t>BARRIOS MAGDANIEL</t>
  </si>
  <si>
    <t>VERBEL ARIZA</t>
  </si>
  <si>
    <t>ALMANZA AGAMEZ</t>
  </si>
  <si>
    <t>BARRIOS SALAS</t>
  </si>
  <si>
    <t>CAMACHO MARTÍNEZ</t>
  </si>
  <si>
    <t>DEL VALLE VALIENTE</t>
  </si>
  <si>
    <t>SALAZAR CASTELLAR</t>
  </si>
  <si>
    <t>PATIÑO SALCEDO</t>
  </si>
  <si>
    <t>UPARELA DÍAZ</t>
  </si>
  <si>
    <t>AGAMEZ GONZÁLEZ</t>
  </si>
  <si>
    <t xml:space="preserve">9,103,525 </t>
  </si>
  <si>
    <t xml:space="preserve">30,767,667 </t>
  </si>
  <si>
    <t xml:space="preserve">73,079,295 </t>
  </si>
  <si>
    <t xml:space="preserve">9,096,278 </t>
  </si>
  <si>
    <t xml:space="preserve">45,518,487 </t>
  </si>
  <si>
    <t xml:space="preserve">73,097,338 </t>
  </si>
  <si>
    <t xml:space="preserve">45,524,622 </t>
  </si>
  <si>
    <t>CARTAGENA</t>
  </si>
  <si>
    <t xml:space="preserve">ARJONA - BOLIVAR </t>
  </si>
  <si>
    <t>BARRANQUILLA</t>
  </si>
  <si>
    <t>ARJONA - BOLÍVAR</t>
  </si>
  <si>
    <t>TURBACO - BOLÍVAR</t>
  </si>
  <si>
    <t>FUNDACIÓN - MAGDALENA</t>
  </si>
  <si>
    <t xml:space="preserve">BOGOTÁ </t>
  </si>
  <si>
    <t>LUEGAR Y FECHA DE NACIMIENTO</t>
  </si>
  <si>
    <t>DOCTORADO</t>
  </si>
  <si>
    <t>TITULO / VALOR HORA</t>
  </si>
  <si>
    <t>MAESTRIA</t>
  </si>
  <si>
    <t>RAFAEL</t>
  </si>
  <si>
    <t>DIRECCION / TELEFONOS</t>
  </si>
  <si>
    <t>TELEFONO FIJO</t>
  </si>
  <si>
    <t>CELULAR</t>
  </si>
  <si>
    <t>DIRECCIÓN RESIDENCIA</t>
  </si>
  <si>
    <t>EMAIL</t>
  </si>
  <si>
    <t>FERNANDO</t>
  </si>
  <si>
    <t>SALUDCOOP</t>
  </si>
  <si>
    <t>ECONOMISTA</t>
  </si>
  <si>
    <t>PORVENIR</t>
  </si>
  <si>
    <t>LEONOR MARIA</t>
  </si>
  <si>
    <t>CAMPO RIOS</t>
  </si>
  <si>
    <t>3008100312</t>
  </si>
  <si>
    <t>COOMEVA</t>
  </si>
  <si>
    <t>ISS</t>
  </si>
  <si>
    <t>WILMER DE JESUS</t>
  </si>
  <si>
    <t>ORTEGA BARRIOS</t>
  </si>
  <si>
    <t xml:space="preserve">CARTAGENA </t>
  </si>
  <si>
    <t>CARTAGENA, 28 DE JUNIO DE 1962</t>
  </si>
  <si>
    <t>EL RODEO, MZ. 3 LT. 34</t>
  </si>
  <si>
    <t>3135554712</t>
  </si>
  <si>
    <t>ortega0662@yahoo.com</t>
  </si>
  <si>
    <t>NUEVA EPS</t>
  </si>
  <si>
    <t>ADMINISTRADOR DE COMERCIO EXTERIOR</t>
  </si>
  <si>
    <t>GERENCIA DE NEGOCIOS INTERNACIONALES / DOCENCIA UNIVERSITARIA</t>
  </si>
  <si>
    <t>WILSON DARIO</t>
  </si>
  <si>
    <t>GUACARI VILLALBA</t>
  </si>
  <si>
    <t>3006112824</t>
  </si>
  <si>
    <t>wguacari@hotmail.com</t>
  </si>
  <si>
    <t xml:space="preserve">HORIZONTE </t>
  </si>
  <si>
    <t>FORMULACION Y EVALUACION DE PROYECTOS</t>
  </si>
  <si>
    <t>MARIO ALBERTO</t>
  </si>
  <si>
    <t>MENDOZA BOSSIO</t>
  </si>
  <si>
    <t>73,187,796</t>
  </si>
  <si>
    <t>CARTAGENA, 25 DE MARZO DE 1981</t>
  </si>
  <si>
    <t>ALTO BOSQUE; TRASV. 51 NO. 21B 965</t>
  </si>
  <si>
    <t>6622719</t>
  </si>
  <si>
    <t>3008443157</t>
  </si>
  <si>
    <t>marioxtg@hotmail.com - marioxtg@gmail.com</t>
  </si>
  <si>
    <t xml:space="preserve">INGENIERO DE SISTEMAS </t>
  </si>
  <si>
    <t xml:space="preserve">CESAR ELIECER </t>
  </si>
  <si>
    <t>LEYTON BURGOS</t>
  </si>
  <si>
    <t>CARTAGENA, 4 DE OCTUBRE DE 1978</t>
  </si>
  <si>
    <t>CHILE, SEGUNDA ETAPA MZ. 44 LT. 4</t>
  </si>
  <si>
    <t>6747161</t>
  </si>
  <si>
    <t>3014154042</t>
  </si>
  <si>
    <t>celb1078@gemail.com</t>
  </si>
  <si>
    <t>ABOGADO</t>
  </si>
  <si>
    <t>DERECHO ADMINISTRATIVO</t>
  </si>
  <si>
    <t>TATIANA PAOLA</t>
  </si>
  <si>
    <t>CASTELLAMOS MORALES</t>
  </si>
  <si>
    <t>CARTAGENA, 8 DE OCTUBRRE DE 1977</t>
  </si>
  <si>
    <t>URBANIZACION EL GOLF MZ. 5 LT. 23</t>
  </si>
  <si>
    <t>6670758</t>
  </si>
  <si>
    <t>3015442380</t>
  </si>
  <si>
    <t>tacas.2009@hotmail.com</t>
  </si>
  <si>
    <t xml:space="preserve">ADMINISTRADOR DE COMERCIO EXTERIOR </t>
  </si>
  <si>
    <t xml:space="preserve">PROTECCION </t>
  </si>
  <si>
    <t>CARTEGANA</t>
  </si>
  <si>
    <t>VALLEDUPAR, 20 DE NOVIEMBRE 1988</t>
  </si>
  <si>
    <t>6673852</t>
  </si>
  <si>
    <t>3174124388</t>
  </si>
  <si>
    <t>emersonricu@hotmail.com</t>
  </si>
  <si>
    <t>EN SISTEMAS</t>
  </si>
  <si>
    <t>GERENCIA EDUCATIVA</t>
  </si>
  <si>
    <t>CARTAGENA, 28 DE ENERO DE 1981</t>
  </si>
  <si>
    <t>URBANIZACION LAS PALMERAS, MZ. 15 LT. 19</t>
  </si>
  <si>
    <t>6655519</t>
  </si>
  <si>
    <t xml:space="preserve">SALUD TOTAL </t>
  </si>
  <si>
    <t>PROTECCIÓN</t>
  </si>
  <si>
    <t>TRABAJADORA SOCIAL</t>
  </si>
  <si>
    <t>DESARROLLO SOCIAL</t>
  </si>
  <si>
    <t>EDAD</t>
  </si>
  <si>
    <t>JOSÉ MANUEL</t>
  </si>
  <si>
    <t>SAN ONOFRE, 12 DE ENERO DE 1971</t>
  </si>
  <si>
    <t>NUEVO BOSQUE, CALLE LA AMISTAD</t>
  </si>
  <si>
    <t>3135661255</t>
  </si>
  <si>
    <t>jalmanza48@yahoo.com</t>
  </si>
  <si>
    <t>LICENCIADO EN EDUCACION FISICA Y ADMINISTRADOR DE EMPRESAS</t>
  </si>
  <si>
    <t xml:space="preserve">LUDICA </t>
  </si>
  <si>
    <t>balvarez06@hotmail.com</t>
  </si>
  <si>
    <t>NUMERO</t>
  </si>
  <si>
    <t>EXPEDIDIA EN:</t>
  </si>
  <si>
    <t xml:space="preserve">CEDULA DE CIUDADANIA </t>
  </si>
  <si>
    <t>DELINEANTE DE ARQUITECTURA E INGENIERÍA</t>
  </si>
  <si>
    <t>ARQUITECTO</t>
  </si>
  <si>
    <t>CARTAGENA, 17 DE SEPTIEMBRE DE 1956</t>
  </si>
  <si>
    <t>BLAZ DE LEZO PLAN 400 MZ. 9 LT. 3</t>
  </si>
  <si>
    <t>6901078</t>
  </si>
  <si>
    <t>mubamag@hotmail.com</t>
  </si>
  <si>
    <t>INGENIERO CIVIL</t>
  </si>
  <si>
    <t>CONSTRUCCION</t>
  </si>
  <si>
    <t>CARTAGENA, 14 DE SEPTIEMBRE DE 1977</t>
  </si>
  <si>
    <t>URBANIACIÓN LA VILLA CALLE 30 NO. 50 A - 32</t>
  </si>
  <si>
    <t>6628139</t>
  </si>
  <si>
    <t>jsantos@colmayorbolivar.edu.co</t>
  </si>
  <si>
    <t xml:space="preserve">LICENCIADO EN CIENCIAS SOCIALES </t>
  </si>
  <si>
    <t>EDUCACION</t>
  </si>
  <si>
    <t xml:space="preserve">ALVAREZ AMADOR </t>
  </si>
  <si>
    <t xml:space="preserve">CARRANZA PALOMO </t>
  </si>
  <si>
    <t xml:space="preserve">CASSIANI CARABALLO </t>
  </si>
  <si>
    <t>GARCIA JULIO</t>
  </si>
  <si>
    <t xml:space="preserve">JIMENEZ HERNANDEZ </t>
  </si>
  <si>
    <t xml:space="preserve">LADEUS TEHERAN </t>
  </si>
  <si>
    <t xml:space="preserve">MARTINEZ MUÑOZ </t>
  </si>
  <si>
    <t xml:space="preserve">MENDOZA GARCIA </t>
  </si>
  <si>
    <t xml:space="preserve">MERCADO PEREZ </t>
  </si>
  <si>
    <t>MUÑOZ VERGARA</t>
  </si>
  <si>
    <t xml:space="preserve">OCAMPO CUADRADO </t>
  </si>
  <si>
    <t xml:space="preserve">RAMIREZ HERNANDEZ </t>
  </si>
  <si>
    <t>RICARDO MANGONES</t>
  </si>
  <si>
    <t xml:space="preserve">RICAURTE GOMEZ </t>
  </si>
  <si>
    <t>ROMERO ORTEGA</t>
  </si>
  <si>
    <t xml:space="preserve">SANCHEZ BETANCUR </t>
  </si>
  <si>
    <t>TORRES ANGULO</t>
  </si>
  <si>
    <t xml:space="preserve">VIVES DIAZ </t>
  </si>
  <si>
    <t xml:space="preserve">MARIA DEL CARMEN </t>
  </si>
  <si>
    <t>MARGELIS</t>
  </si>
  <si>
    <t>RAFAEL EDUARDO</t>
  </si>
  <si>
    <t xml:space="preserve">FABIAN </t>
  </si>
  <si>
    <t>GABRIEL ARTURO</t>
  </si>
  <si>
    <t>MILENA PATRICIA</t>
  </si>
  <si>
    <t>ADOLFO JOSE</t>
  </si>
  <si>
    <t>KATIA</t>
  </si>
  <si>
    <t>NESTOR EDUARDO</t>
  </si>
  <si>
    <t>ONEIDA CECILIA</t>
  </si>
  <si>
    <t>RONALD</t>
  </si>
  <si>
    <t>CIELO ESTHER</t>
  </si>
  <si>
    <t>HEBER ENRRIQUE</t>
  </si>
  <si>
    <t>LESBIA JOSEFA</t>
  </si>
  <si>
    <t>LUIS ERNESTO</t>
  </si>
  <si>
    <t>JOSE RAIMUNDO</t>
  </si>
  <si>
    <t>JUAN FERNANDO</t>
  </si>
  <si>
    <t>ALEJAIRO</t>
  </si>
  <si>
    <t>ARTURO</t>
  </si>
  <si>
    <t>MAIRA DEL CARMEN</t>
  </si>
  <si>
    <t>CABRERO CALLE REAL EDIFICIO EL CEDRO 201</t>
  </si>
  <si>
    <t>OLAYA SECTOR PUNTILLA CALLE LA PAZ NO. 67 - 03</t>
  </si>
  <si>
    <t>LOS ALMENDROS MZ. G LT. 25</t>
  </si>
  <si>
    <t>NUEVO BOSQUE MZ. 68 NO. 13 7ª ETAPA</t>
  </si>
  <si>
    <t>LA ESPERANZA CRA. 30 NO. 38-85</t>
  </si>
  <si>
    <t>CONJUNTO SAN JUAN BLOG 15 APTO. 3 C DANIEL LEMAITRE</t>
  </si>
  <si>
    <t xml:space="preserve">CENTRO CALLE LOS CORALES APTO. 404 A </t>
  </si>
  <si>
    <t>PIE DE LA POPA EDIFICIO VENIETO CALLE 30 NO. 20 - 217 APTO. 6</t>
  </si>
  <si>
    <t>EL CARMELO CALLE 15 NO. 67 - 44</t>
  </si>
  <si>
    <t>URBANIZACIÓN CINCO DE NOVIEMBRE CALLE 30 NO. 58 A - 20</t>
  </si>
  <si>
    <t>TORICES CALLE 50 NO. 14 - 47</t>
  </si>
  <si>
    <t>JARDINES MZ. F LT. 8</t>
  </si>
  <si>
    <t>MANGA AVENIDA LA ASAMBLEA CRA. 22 NO. 29 - 55 APTO. 305 EDIFICIO DUQUE DE ALBA</t>
  </si>
  <si>
    <t>LOAMADOR CALLE REAL 32 - 97</t>
  </si>
  <si>
    <t>BARRIO 13 DE JUNIO CALLE 31 C NO. 70-65</t>
  </si>
  <si>
    <t>NUEVO BOSQUE 7ª ETAPA MZ. 52 LT. 26</t>
  </si>
  <si>
    <t>PIE DE LA POPA PLAZA DE LA ERMITA A 4</t>
  </si>
  <si>
    <t>marycaranzap@yahoo.es</t>
  </si>
  <si>
    <t>margecassiani@yahoo.es</t>
  </si>
  <si>
    <t>noemyjon@hotmail.com</t>
  </si>
  <si>
    <t>edipez72718@hotmail.com</t>
  </si>
  <si>
    <t>fabiangarciajulio@yahoo.com</t>
  </si>
  <si>
    <t>mijimenezh@hotmail.com</t>
  </si>
  <si>
    <t>anlate06@hotmail.com</t>
  </si>
  <si>
    <t>teacher.ariel@hotmail.com</t>
  </si>
  <si>
    <t>nesmarpa26@yahoo.es</t>
  </si>
  <si>
    <t>rmaya2002@gmail.com</t>
  </si>
  <si>
    <t>ocmendozag@hotmail.com</t>
  </si>
  <si>
    <t>romuvcalidad@yahoo.es</t>
  </si>
  <si>
    <t>kpajaro22@hotmail.com</t>
  </si>
  <si>
    <t>hepasa1971@hotmail.com</t>
  </si>
  <si>
    <t>lesbiapertuz@hotmail.com</t>
  </si>
  <si>
    <t>luiser42@hotrmail.com</t>
  </si>
  <si>
    <t>vzuluagamo7@hotmail.com</t>
  </si>
  <si>
    <t>jriicaurteg@hotmail.com</t>
  </si>
  <si>
    <t>cledysromero@hotmail.com</t>
  </si>
  <si>
    <t>juancartagena2007@hotmail.com</t>
  </si>
  <si>
    <t>altebarz@hotmail.com</t>
  </si>
  <si>
    <t>mairavivesd@hotmail.com</t>
  </si>
  <si>
    <t xml:space="preserve">SUAREZ RUIZ </t>
  </si>
  <si>
    <t>MARCO ELIECER</t>
  </si>
  <si>
    <t>ODONTOLOGA</t>
  </si>
  <si>
    <t>PEDAGOGÍA DE LA LENGUA Y LITERATURA</t>
  </si>
  <si>
    <t>GESTIÓN PÚBLICA</t>
  </si>
  <si>
    <t>TURISMO E IDIOMAS</t>
  </si>
  <si>
    <t>CONTADOR PÚBLICO</t>
  </si>
  <si>
    <t>INGENIERÍA DE ALIMENTOS</t>
  </si>
  <si>
    <t>SEGURAMIENTO DE LA  CALIDAD</t>
  </si>
  <si>
    <t>LICENCIADO EN EDUCACIÓN</t>
  </si>
  <si>
    <t>EDUCACIÓN ESPECIALIZADA</t>
  </si>
  <si>
    <t>ADMINISTRADOR DE EMPRESAS</t>
  </si>
  <si>
    <t>GESTIÓN DE PROYECTOS</t>
  </si>
  <si>
    <t>LICENCIADA EN CIENCIAS RELIGIOSAS</t>
  </si>
  <si>
    <t>GESTIÓN AMBIENTAL</t>
  </si>
  <si>
    <t>25 DE FEBRERO DE 1970</t>
  </si>
  <si>
    <t>08 DE MAYO DE 1967</t>
  </si>
  <si>
    <t>17  DE OCTUBRE DE 1965</t>
  </si>
  <si>
    <t>17 DE SEPTIEMBRE DE 1988</t>
  </si>
  <si>
    <t>03 DE NOVIEMBRE DE 1959</t>
  </si>
  <si>
    <t>25 DE ENERO DE 1976</t>
  </si>
  <si>
    <t>30 DE DICIEMBRE DE 1972</t>
  </si>
  <si>
    <t>24 DE DICIEMBRE DE 1957</t>
  </si>
  <si>
    <t xml:space="preserve">CHIPRE MZ A LOTE 11 </t>
  </si>
  <si>
    <t>URB. SANTA CLARA MZ. T LOTE 20</t>
  </si>
  <si>
    <t>DANIEL LEMAITRE CLL 70B No. 17-103</t>
  </si>
  <si>
    <t>BARRIO EL CARMELO CALL. CARACAS MZ. 30 LOTE 4</t>
  </si>
  <si>
    <t xml:space="preserve">CANAPOTE KR. 14 No. 65-142 P. </t>
  </si>
  <si>
    <t>URB. QUINT ALTA LUCIA M B L. 31</t>
  </si>
  <si>
    <t>EDIF. LAS BOVEDAS APTO A2-11</t>
  </si>
  <si>
    <t>ALTO BOSQUE TRSV. 51 No. 21B-115</t>
  </si>
  <si>
    <t>TORICES ALLE 35 No. 14-57</t>
  </si>
  <si>
    <t>nathaliecastilla@yahoo.com</t>
  </si>
  <si>
    <t>oscastq@yahoo.com</t>
  </si>
  <si>
    <t>lindamarqui23@hotmail.com</t>
  </si>
  <si>
    <t>becodelvalle@gmail.com</t>
  </si>
  <si>
    <t>ndiazsalom@gmail.com</t>
  </si>
  <si>
    <t>fernandezcarina@hotmail.com</t>
  </si>
  <si>
    <t>rflorezg@gmail.com</t>
  </si>
  <si>
    <t>raegoti@hotmail.com</t>
  </si>
  <si>
    <t>farigocu@hotmail.com</t>
  </si>
  <si>
    <t>FORMACIÓN PEDAGÓGICA</t>
  </si>
  <si>
    <t>ESTRATEGIAS PEDAGÓGICAS PARA EL DESARROLLO DE COMPENTENCIAS/DIPLOMADO EN DOCENCIA UNIVERSITARIA</t>
  </si>
  <si>
    <t>PEDAGOGÍA BÁSICA</t>
  </si>
  <si>
    <t>DOCENCIA UNIVERSITARIA</t>
  </si>
  <si>
    <t>FORMACIÓN PEDAGÓGICA BÁSICA</t>
  </si>
  <si>
    <t xml:space="preserve">CASTILLA QUIÑONES </t>
  </si>
  <si>
    <t>NATHALIE</t>
  </si>
  <si>
    <t xml:space="preserve">CASTRO FAJARDO </t>
  </si>
  <si>
    <t>MARGOT</t>
  </si>
  <si>
    <t>OSCAR ALEX</t>
  </si>
  <si>
    <t xml:space="preserve">CASTILLO QUINTANA </t>
  </si>
  <si>
    <t>NOHEMI ESTHER</t>
  </si>
  <si>
    <t>DIAZ PEREZ</t>
  </si>
  <si>
    <t xml:space="preserve">DÍAZ SALOM </t>
  </si>
  <si>
    <t>NINI DEL ROSARIO</t>
  </si>
  <si>
    <t xml:space="preserve">FERNANDEZ MONTES </t>
  </si>
  <si>
    <t>CARINA ISABEL</t>
  </si>
  <si>
    <t xml:space="preserve">GODOY TINOCO </t>
  </si>
  <si>
    <t>PSICOLOGO</t>
  </si>
  <si>
    <t>rcalvodel@hotmail.com</t>
  </si>
  <si>
    <t>EDUCACIÓN</t>
  </si>
  <si>
    <t>DIPLOMADO EN DOCENCIA UNIVERSITARIA</t>
  </si>
  <si>
    <t>30 DE MARZO DE 1963</t>
  </si>
  <si>
    <t>AV SAN MARTIN 11-85A</t>
  </si>
  <si>
    <t>maresuru@hotmail.com</t>
  </si>
  <si>
    <t>DIPLOMADO EN GESTION DE PROC ESOS PEDAGOGICOS - SEMINARIO PARA LA FOR5MACIÓN DE CONOCIMIENTO CIENTIFICOS</t>
  </si>
  <si>
    <t>,</t>
  </si>
  <si>
    <t>SEMINARIO TALLER DE METODOLOGIA DE LA INVESTIGACION - SEMINARIO TALLER METODOLOGIA DE LA ENSEÑANZA</t>
  </si>
  <si>
    <t>DIPLOMADO / SEMINARIO / TALLER / CURSO</t>
  </si>
  <si>
    <t>II SEMINARIO PEDAGOGIA SOCIAL - INVESTIGACIÓN CUALITATIVA - PEDAGOGÍA SOCIAL - II SEMINARIO TALLER CIUDAD Y CULTURA - CARTAGENA SIGLO XXI - SEMINARIO TALLER GESTION DEL TALENTO HUMANO - 7 TALLERES DE LA ESCUELA DE DEMOCRACIA, DERECHOS HUMANOS Y JUSTICIA</t>
  </si>
  <si>
    <t xml:space="preserve">DOCENCIA UNIVERSITARIA </t>
  </si>
  <si>
    <t xml:space="preserve">HISTORIADOR </t>
  </si>
  <si>
    <t>SEMINARIO TALLER EL MAESTRO COMO LIDER EN EL AULA</t>
  </si>
  <si>
    <t>CARTAGENA, 9 DE JULIO DE 1974</t>
  </si>
  <si>
    <t>URBANIZACION LA VILLA CALLE 30 H NO. 50 A - 32</t>
  </si>
  <si>
    <t>mobasa5@hotmail.com</t>
  </si>
  <si>
    <t>MAGISTERIO</t>
  </si>
  <si>
    <t xml:space="preserve">ARMANDO </t>
  </si>
  <si>
    <t>BATISTA CASTILLO</t>
  </si>
  <si>
    <t>CARTAGENA, 20 DE ENERO DE 1962</t>
  </si>
  <si>
    <t>CIUDADELA 2000 MZ. 3 LT. 57</t>
  </si>
  <si>
    <t>arbaca29@hotmail.com</t>
  </si>
  <si>
    <t xml:space="preserve">DIPLOMADO EN DOCENCIA UNIVERSITARIA CON ENFASIS EN PEDAGOGÍA, CURRICULO Y DIDACTICA DE LA EDUCACION SUPERIOR - CURSO ASPECTOS PEDAGOGICOS, TECNOLOGICOS Y ADMINISTRATIVOS PARA LA GESTIÓN DE LA FORMACIÓN EN AMBIENTES VIRTUALES DE APRENDIZAJE - CURSO NTIC - CURSO PRINCIPIO EBN LA ACCION DE FORMACION:  COOPERATIVISMO BASICO - CURSO FORMACION PEDAGÓGICA BASICA - CURSO FUNDAMENTACION Y METODOLOGIA DE LA FORMACION INTEGRAL POR COMPTENCIAS LABORALES - CURSO PLANEACION DE LOS PROCESOS EDUCATIVOS - CURSO ORIENTACION DE PROCESOS EDUCATIVOS - CURSO EVALUACION DEL APRENDIZAJE POR COMPETENCIAS </t>
  </si>
  <si>
    <t>CAFESALUD</t>
  </si>
  <si>
    <t>COLFONDOS</t>
  </si>
  <si>
    <t xml:space="preserve">ADMINSITRADOR DE EMPRESAS </t>
  </si>
  <si>
    <t>SALUDTOTAL</t>
  </si>
  <si>
    <t>PROMOCIÓN SOCIAL</t>
  </si>
  <si>
    <t>MARCELO ANTONIO</t>
  </si>
  <si>
    <t>CACERES CABRALES</t>
  </si>
  <si>
    <t>CARTAGENA, 6 DE SEPTIEMBRE DE 1982</t>
  </si>
  <si>
    <t>CRESPO AVENIDA 1ª A NO. 71 - 58</t>
  </si>
  <si>
    <t>cacerescabrales@gmail.com</t>
  </si>
  <si>
    <t>HISTORIADOR</t>
  </si>
  <si>
    <t>CONSERVACIÓN Y RESTAURACION DEL PATRIMONIO ARQUITECTONICO</t>
  </si>
  <si>
    <t>CARTAGENA, 23 DE MARZO DE 1975</t>
  </si>
  <si>
    <t xml:space="preserve">URBANIAZACION CAVIPETROL CASA 8 </t>
  </si>
  <si>
    <t>6678483</t>
  </si>
  <si>
    <t>mcamacho@colmayorbolivar.edu.co</t>
  </si>
  <si>
    <t xml:space="preserve">FAMISANAR </t>
  </si>
  <si>
    <t>INGENIERA DE ALIMENTOS</t>
  </si>
  <si>
    <t>ASEGURAMIENTO DE LA CALIDAD MICROBIOTICA DE LOS ALIMENTOS</t>
  </si>
  <si>
    <t>DIPLOMADO ESPECIALIZADO EN DOCENCIA UNIVERSITARIA AVANZADA Y PEDAGÓGICA APLICADA AL DESARROLLO POR COMPETENCIAS - CURSO FORMACION PEDAGOGICA BASICA</t>
  </si>
  <si>
    <t>PEDRO LUIS</t>
  </si>
  <si>
    <t>CAMARGO CASTILLO</t>
  </si>
  <si>
    <t>BOSTON CRA. 32 NO. 48 - 27</t>
  </si>
  <si>
    <t>CARTAGENA, 18 DE MARZO DE 1987</t>
  </si>
  <si>
    <t>PROFESIONAL EN PROGRAMACION DE COMPUTADORES</t>
  </si>
  <si>
    <t>ING</t>
  </si>
  <si>
    <t>3135501932</t>
  </si>
  <si>
    <t>pedrocamargocastillo@hotmail.com</t>
  </si>
  <si>
    <t>WILMER</t>
  </si>
  <si>
    <t>DEL RIO ROMERO</t>
  </si>
  <si>
    <t>CARTAGENA, 18 DE OCTUBRE DE 1982</t>
  </si>
  <si>
    <t>SAN FERNANDO CALLE 22 B NO. 80 A 08</t>
  </si>
  <si>
    <t>3123679595</t>
  </si>
  <si>
    <t>wdrior@gmail.com</t>
  </si>
  <si>
    <t>INGENIERO INDUSTRIAL</t>
  </si>
  <si>
    <t>EPS SURA</t>
  </si>
  <si>
    <t>CARTAGENA, 11 DE SEPTIEMBRE DE 1955</t>
  </si>
  <si>
    <t>PROMOCION SOCIAL</t>
  </si>
  <si>
    <t>DESARROLLO FAMILIAR</t>
  </si>
  <si>
    <t>NUEVAS TECNOLOGIAS APLICADAS A LA EDUCACION - TPC</t>
  </si>
  <si>
    <t>CARTAGENA, 31 DE ENERO DE 1979</t>
  </si>
  <si>
    <t>PROMOTORIA DEL DESARROLLO COMUNITARIO</t>
  </si>
  <si>
    <t>GERENCIA DE SERVICIOS SOCIALES</t>
  </si>
  <si>
    <t>PEDAGOGÍA UNIVERSITARIA - FORMACION DE EDUCADORES POPULARES</t>
  </si>
  <si>
    <t>CARTAGENA, 2 DE MARZO DE 1955</t>
  </si>
  <si>
    <t>CRESPO, CRA. 3 NO. 64-47 EDIFICIO TERCERA AVENIDA APTO. 402 A</t>
  </si>
  <si>
    <t>6562727</t>
  </si>
  <si>
    <t>leocampor@hotmail.com</t>
  </si>
  <si>
    <t>ADMINISTRACION DE OFICINAS</t>
  </si>
  <si>
    <t>LICENCIADA EN ENSEÑANZA DE TECNOLOGIAS</t>
  </si>
  <si>
    <t xml:space="preserve">PEDAGOGIA PROFESIONAL - CUBA </t>
  </si>
  <si>
    <t>III CONGRESO INTERNACIONAL DE EVALUACION DE LA CALIDAD EN LA EDUCACION - COMO FORMAR MAESTROS INVESTIGADORES - FORMACION PEDAGOGICA BASICA - SEMINARIO PEDAGOGIA SOCIAL - PEDAGOGIA E INVESTIGACION EDUCATIVA - DIPLOMADO FORMACION PEDAGOGICA PARA LA EDUCACION SUPERIOR - CURSO METODOLOGIA DE LA ENSEÑANZA DE LA CIENCIAS EMPRESARIALES Y ECONOMICAS - NUEVAS TECNOLOGIAS APLICADAS A LA EDUCACION USO DE PLATAFORMA BLACKBOARD - FORMACION INTEGRAL DE EDUCACION SUPERIOR- TALLER DE CAPACITACION DE PROCESOS DE ASEGURAMIENTO DE LA CALIDAD EN EDUCACION SUPERIOR</t>
  </si>
  <si>
    <t>PROFESIONAL EN DEPORTE Y ACTIVIDAD FÍSICA</t>
  </si>
  <si>
    <t>PEDAGOGÍA PARA EL DESARROLLO DEL APRENDIZAJE AUTÓNOMO</t>
  </si>
  <si>
    <t>LICENCIADA EN  ESPAÑOL Y COMUNICACIÓN</t>
  </si>
  <si>
    <t>INGENIERO ELECTRICISTA</t>
  </si>
  <si>
    <t>LICENCIADA EN IDIOMAS</t>
  </si>
  <si>
    <t>LICENCIADOEDUCACIÓN  FÍSICA</t>
  </si>
  <si>
    <t>ECOLOGA</t>
  </si>
  <si>
    <t>LICENCIADO EN EDUCACIÓN PRE-ESCOLAR</t>
  </si>
  <si>
    <t>TECNOLOGO EN SISTEMAS</t>
  </si>
  <si>
    <t>LICENCIADO  EN FILOSOFIA E IDIOMAS</t>
  </si>
  <si>
    <t>LICENCIADO EN ENSEÑANZA DE LA TECNOLOGÍA</t>
  </si>
  <si>
    <t>LICENCIADO EN EDUCACIÓN BASICA Y PRIMARIA</t>
  </si>
  <si>
    <t>18 DE SEPTIEMBRE DE 1974</t>
  </si>
  <si>
    <t>13 DE DICIEMBRE DE 1956</t>
  </si>
  <si>
    <t>18  DE ENERO DE 1963</t>
  </si>
  <si>
    <t>11 DE MAYO DE 1959</t>
  </si>
  <si>
    <t>20  DE ABRIL DE 1978</t>
  </si>
  <si>
    <t>06 DE NOVIEMBRE  DE 1980</t>
  </si>
  <si>
    <t>04 D EAGOSTO DE 1952</t>
  </si>
  <si>
    <t>23 DE JULIO DE 1983</t>
  </si>
  <si>
    <t>14 DE NOVIEMBRE DE 1956</t>
  </si>
  <si>
    <t>29 DE ABRIL DE 1953</t>
  </si>
  <si>
    <t>02 DE JUNIO DE  1970</t>
  </si>
  <si>
    <t>CRA. 17 No. 70-54</t>
  </si>
  <si>
    <t>PIE DE LA POPA CALLE 29D No. 21B-44 APTO. 405</t>
  </si>
  <si>
    <t>DANIEL LEMAITRE CALLE 68 No. 24-30</t>
  </si>
  <si>
    <t>URB. VILLAS DE LA VICTORIA CASA No. 49 TRANSV. 19B No. 80-04 L-49</t>
  </si>
  <si>
    <t>DANIEL LEMAITRE CALLE 65 No. 16-20</t>
  </si>
  <si>
    <t>OLAYA HERRERA SECTOR RICAURTE No. 28ª59</t>
  </si>
  <si>
    <t>CRESPO AVENIDA 1A No. 71-179</t>
  </si>
  <si>
    <t>BOSQUECITO CALLE RICAURTE No. 47-40</t>
  </si>
  <si>
    <t>JUAN PABLO II MG-L-14</t>
  </si>
  <si>
    <t>URB. PORTAL DEL VIRREY M 3 L 9 LEMAITRE</t>
  </si>
  <si>
    <t>PIE DE LA POPA No. 29A 242</t>
  </si>
  <si>
    <t>guzmanbeltran74@hotmail</t>
  </si>
  <si>
    <t>gabrielhenaor♠4hotmail.com</t>
  </si>
  <si>
    <t>anaturista@hotmail.com</t>
  </si>
  <si>
    <t>esjar@latinmail.com</t>
  </si>
  <si>
    <t>odejima@hotmail.com</t>
  </si>
  <si>
    <t>catajulio@yahoo.com</t>
  </si>
  <si>
    <t>alejitazota@hotmail.com</t>
  </si>
  <si>
    <t>adolfolang@gmail.com</t>
  </si>
  <si>
    <t>prof.willyl</t>
  </si>
  <si>
    <t>oslegoss♠4hotmail.com</t>
  </si>
  <si>
    <t>katiloza@hotmail.com</t>
  </si>
  <si>
    <t>LICENCIADO EN EDUCACIÓN FÍSICA</t>
  </si>
  <si>
    <t xml:space="preserve">FINANZAS </t>
  </si>
  <si>
    <t>PSICOLOGA</t>
  </si>
  <si>
    <t>GERENCIA ESTRATEGICA COMPTETITIVA</t>
  </si>
  <si>
    <t>ADMINISTRADOR D COMERCIO INTERNACIONAL</t>
  </si>
  <si>
    <t>ADMINISTRADOR DE EMPRESAS TURÍSTICAS</t>
  </si>
  <si>
    <t>ADMINISTRACIÓN DE EMPRESAS</t>
  </si>
  <si>
    <t xml:space="preserve">ADMINISTRACIÓN DEPORTIVA </t>
  </si>
  <si>
    <t>LICENCIADDO EN ENSEÑANZA DE TECNOLOGIA</t>
  </si>
  <si>
    <t>APRENDIZAJE AUTONOMO</t>
  </si>
  <si>
    <t>LICENCIADO EN PSICOLOGÍA Y PEDAGOGÍA</t>
  </si>
  <si>
    <t>ADMINISTRACIÓN DE LA EDUCACIÓN</t>
  </si>
  <si>
    <t>LICENCIADA CIENCIAS DE LA EDUCACIÓN</t>
  </si>
  <si>
    <t>GESTIÓN EN CENTROS ENSEÑANZA</t>
  </si>
  <si>
    <t>INGENIERO PRODUCTIVO Y CALIDAD</t>
  </si>
  <si>
    <t>LICENCIADA EN EDUCACIÓN PRE-ESCOLAR</t>
  </si>
  <si>
    <t>GERENCIA EMPRESARIAL</t>
  </si>
  <si>
    <t>ADMINISTRADORA TURISTICAS Y HOTELERA</t>
  </si>
  <si>
    <t>SOCIOLOGO</t>
  </si>
  <si>
    <t>LICENCIADO EN CIENCIAS SOCIALES</t>
  </si>
  <si>
    <t xml:space="preserve">TRABAJADOR SOCIAL </t>
  </si>
  <si>
    <t>PROYECTOS DE DESARROLLO SOCIAL</t>
  </si>
  <si>
    <t>LICENCIADA EN TRABAJO SOCIAL</t>
  </si>
  <si>
    <t>EN PLANEACIÓN  PARA EL DESARROLLO</t>
  </si>
  <si>
    <t>FORMACIÓN PEDAGÓGIA BÁSICA</t>
  </si>
  <si>
    <t>FORMACIÓN  PEDGÓGICA</t>
  </si>
  <si>
    <t>INDUCCIÓN A PROCESOS PEDGÓGICOS</t>
  </si>
  <si>
    <t>05 DE OCTUBRE DE 1956</t>
  </si>
  <si>
    <t>12 DE NOVIEMRBE DE 1961</t>
  </si>
  <si>
    <t>12 DE SEPTIEMBRE DE 1987</t>
  </si>
  <si>
    <t>03 DE ENERO DE 1952</t>
  </si>
  <si>
    <t>10 DE ENERO DE 1963</t>
  </si>
  <si>
    <t>10 DE NOVIEMBRE DE 1976</t>
  </si>
  <si>
    <t>22 DE DICIEMBRE DE 1980</t>
  </si>
  <si>
    <t>16 DE ABRIL DE 1971</t>
  </si>
  <si>
    <t>04 DE JUNIO DE 1949</t>
  </si>
  <si>
    <t>16 DE JULIO DE 1942</t>
  </si>
  <si>
    <t>10 DE ENERO DE 1980</t>
  </si>
  <si>
    <t>22D E ENERO DE 1966</t>
  </si>
  <si>
    <t>21 DE NOVIEMBRE DE 1961</t>
  </si>
  <si>
    <t>27 DE JUNIO DE 1963</t>
  </si>
  <si>
    <t>10 DE DICIEMBRE DE 1978</t>
  </si>
  <si>
    <t>22 DE OCTUBRE DE 1970</t>
  </si>
  <si>
    <t>13 DE MARZO DE 1942</t>
  </si>
  <si>
    <t>20 DE JULIO DE 1971</t>
  </si>
  <si>
    <t>05  DE ABRIL DE 1970</t>
  </si>
  <si>
    <t>02 DE OCTUBRE DE 1956</t>
  </si>
  <si>
    <t>MANGA, KR 18 A No. 26119</t>
  </si>
  <si>
    <t>URB. LA TRONCAL M  E LOTE 21 A</t>
  </si>
  <si>
    <t>URB. LA HEROICA CASA No. 3 L</t>
  </si>
  <si>
    <t>LOSCIRUELOS CRA. 85 No. 26ª 25</t>
  </si>
  <si>
    <t>CASTILLOGRANDE CALLE 5A No. 13-76 APTO. 201 EDIFICIO PIÑANGO</t>
  </si>
  <si>
    <t>URB. SIMON BOLÍVAR M 35 L23</t>
  </si>
  <si>
    <t>MILAGRO CALLE 15 No. 56-10</t>
  </si>
  <si>
    <t>MANGA AV. ASAMBLEA EDIFICIO CENTRUIOM PISO 2</t>
  </si>
  <si>
    <t>LA FLORESTA CALLE 31 No. 58 A 25</t>
  </si>
  <si>
    <t>BLAS DE LEZO M 36 ETAPA 4ª</t>
  </si>
  <si>
    <t>URB. SIMON BOLÍVAR M 29 L 7</t>
  </si>
  <si>
    <t>TERNERA CALLE EL EDEN No. 31-186</t>
  </si>
  <si>
    <t>AV. PASTRANA No. 23-46 - TURBACO</t>
  </si>
  <si>
    <t>BOCAGRANDE KRA. 5 H 507 EDIFICIO FENIX</t>
  </si>
  <si>
    <t>SAN FERNANDO CALLE CHARLES No. 82 A 25</t>
  </si>
  <si>
    <t>LA CONCEPCIÓN  C3 No. 71 B 90</t>
  </si>
  <si>
    <t>PIE DE LA POPA, CALLEJON ALBERCON 29 L 31</t>
  </si>
  <si>
    <t>55gabrielmartinez@yahoo.com</t>
  </si>
  <si>
    <t>martinezmaria@hotmail.com</t>
  </si>
  <si>
    <t>jemarzu@gmail.com</t>
  </si>
  <si>
    <t>paolamercado20@yahoo.com</t>
  </si>
  <si>
    <t>carlosheida@hotmail.com</t>
  </si>
  <si>
    <t>rociomorales@hotmail.com</t>
  </si>
  <si>
    <t>martizanegrete@hotmail.com</t>
  </si>
  <si>
    <t>cielo20001@hotmail.com</t>
  </si>
  <si>
    <t>sanlu_46@hotmail.com</t>
  </si>
  <si>
    <t>wildhell03@hotmail.com</t>
  </si>
  <si>
    <t>raulpaniagua@gmail.com</t>
  </si>
  <si>
    <t>isaperez9@hotmail.com</t>
  </si>
  <si>
    <t>jupecor@yahoo.es</t>
  </si>
  <si>
    <t>bruniprins@hotmail.com</t>
  </si>
  <si>
    <t xml:space="preserve">GUZMAN BELTRAN   </t>
  </si>
  <si>
    <t>LUÍS ENRIQUE</t>
  </si>
  <si>
    <t xml:space="preserve">HENAO RENDON </t>
  </si>
  <si>
    <t xml:space="preserve">HENANDEZ COLÓN </t>
  </si>
  <si>
    <t>ANA BERTHA</t>
  </si>
  <si>
    <t xml:space="preserve">HERNÁNDEZ VILLADIEGO </t>
  </si>
  <si>
    <t>ANGEL DIONICIO</t>
  </si>
  <si>
    <t xml:space="preserve">JARABA SUAREZ </t>
  </si>
  <si>
    <t xml:space="preserve">JIMENEZ MARZAL </t>
  </si>
  <si>
    <t>ODENIX ROSA</t>
  </si>
  <si>
    <t xml:space="preserve">JULIO GIRALDO </t>
  </si>
  <si>
    <t>CATALINA</t>
  </si>
  <si>
    <t xml:space="preserve">LAGO DE ZOTA </t>
  </si>
  <si>
    <t>ALEJANDRINA</t>
  </si>
  <si>
    <t>ANADELFI</t>
  </si>
  <si>
    <t>CARTAGENA, 28 DE ABRIL DE 1980</t>
  </si>
  <si>
    <t xml:space="preserve">ABOGADO </t>
  </si>
  <si>
    <t>DERECHO PROCESAL - DERECHO ADMINISTRATIVO</t>
  </si>
  <si>
    <t>CARTAGENA, 19 DE MARZO DE 1969</t>
  </si>
  <si>
    <t>CARTAGENA, 7 DE MARZO DE 1979</t>
  </si>
  <si>
    <t>GAVIOTAS MZ. 49 LT. 5 ETAPA 4</t>
  </si>
  <si>
    <t>6619850</t>
  </si>
  <si>
    <t>tulicesar@yahoo.com</t>
  </si>
  <si>
    <t>RESTAURADOR Y CONSERVADOR</t>
  </si>
  <si>
    <t>CURSO FORMACION PEDAGOGICA BASICA</t>
  </si>
  <si>
    <t xml:space="preserve">VIVIANA MARGARITA DE JESUS </t>
  </si>
  <si>
    <t>SINCELEJO</t>
  </si>
  <si>
    <t>SAN ONOFRE, 7 DE FEBRERO DE 1980</t>
  </si>
  <si>
    <t>SURA</t>
  </si>
  <si>
    <t>INGENIERA DE SISTEMAS</t>
  </si>
  <si>
    <t>GERENCIA DE SISTEMAS INFORMATICOS</t>
  </si>
  <si>
    <t>ALTOS DEL NUEVO BOSQUE MZ. D LT. 14</t>
  </si>
  <si>
    <t>LILIA REGINA</t>
  </si>
  <si>
    <t>ROMERO DIAZ</t>
  </si>
  <si>
    <t>SAN JUAN NEPOMUCENO</t>
  </si>
  <si>
    <t>SAN JUAN NEPOMUCENO, 21 DE JUNIO DE 1962</t>
  </si>
  <si>
    <t>TECNICO</t>
  </si>
  <si>
    <t>TRADUCCIÓN Y TURISMO</t>
  </si>
  <si>
    <t>ADMINISTRADORA TURISTICA Y OTELERA</t>
  </si>
  <si>
    <t>LAS GAVIOTAS MZ. 49 LT. 5 ETAPA 4</t>
  </si>
  <si>
    <t>6614850</t>
  </si>
  <si>
    <t>mariajosetorresposada@yahoo.es</t>
  </si>
  <si>
    <t xml:space="preserve">CURSO FORMACION PEDAGOGICA BASICA </t>
  </si>
  <si>
    <t xml:space="preserve">LANG VARGAS </t>
  </si>
  <si>
    <t xml:space="preserve">LEON TORRES </t>
  </si>
  <si>
    <t>WILFRIDO</t>
  </si>
  <si>
    <t xml:space="preserve">LEPESQUEUR GOSSAIN </t>
  </si>
  <si>
    <t>OSCAR LUCIANO</t>
  </si>
  <si>
    <t xml:space="preserve">LOZANO GARCIA  </t>
  </si>
  <si>
    <t xml:space="preserve">MARTINEZ GUERRERO </t>
  </si>
  <si>
    <t>GABIREL ENRQIUE</t>
  </si>
  <si>
    <t xml:space="preserve">MARTÍNEZ PÁJARO </t>
  </si>
  <si>
    <t xml:space="preserve">MARTÍNEZ TORRES </t>
  </si>
  <si>
    <t>MARÍA ELISA</t>
  </si>
  <si>
    <t xml:space="preserve">MARTÍNEZ ZUÑIGA </t>
  </si>
  <si>
    <t>JESÚS MARÍA</t>
  </si>
  <si>
    <t xml:space="preserve">MAYA SANABRIA </t>
  </si>
  <si>
    <t xml:space="preserve">MERCADO AFANADOR </t>
  </si>
  <si>
    <t>PAOLA CECILIA</t>
  </si>
  <si>
    <t xml:space="preserve">MIRANDA SANCHEZ </t>
  </si>
  <si>
    <t>ANTONIO CARLOS</t>
  </si>
  <si>
    <t xml:space="preserve">MORALES DE BARBAESTEFANO </t>
  </si>
  <si>
    <t xml:space="preserve">MUÑOZ TOLEDO </t>
  </si>
  <si>
    <t>CARMEN</t>
  </si>
  <si>
    <t xml:space="preserve">NEGRETE NAVARRO </t>
  </si>
  <si>
    <t>MARITZA</t>
  </si>
  <si>
    <t xml:space="preserve">OSORIO GARRIDO </t>
  </si>
  <si>
    <t xml:space="preserve">PAJARO TILBES </t>
  </si>
  <si>
    <t>WILSON ENRIQUE</t>
  </si>
  <si>
    <t xml:space="preserve">PÁJARO MENDOZA </t>
  </si>
  <si>
    <t>KATIA PATRICIA</t>
  </si>
  <si>
    <t xml:space="preserve">PANIAGUA BEDOYA </t>
  </si>
  <si>
    <t xml:space="preserve">PEREZ CHAIN </t>
  </si>
  <si>
    <t xml:space="preserve">PEREZ CORTES </t>
  </si>
  <si>
    <t xml:space="preserve">JUAN CARLOS </t>
  </si>
  <si>
    <t xml:space="preserve">PERTUZ BLANQUICETT </t>
  </si>
  <si>
    <t xml:space="preserve">PRINS VELASQUEZ </t>
  </si>
  <si>
    <t>10 DE JUNIO DE 1971</t>
  </si>
  <si>
    <t>31 DE OCTUBRE DE 1977</t>
  </si>
  <si>
    <t>DESARROLLO SOCIAL Y EN CIENCIAS DE LA EDUCACIÒN - CIENCIAS DE LA EDUCACION</t>
  </si>
  <si>
    <t>TURBACO, BOLIVAR 2 DE JULIO DE 1982</t>
  </si>
  <si>
    <t>TURBACO CALLE DE LA BONANZA MZ. 13 LT. 23</t>
  </si>
  <si>
    <t>LICENCIADO EN LENGUAS EXTRANJERAS</t>
  </si>
  <si>
    <t>BOGOTA</t>
  </si>
  <si>
    <t>BOGOTA, 19 DE ABRIL DE 1954</t>
  </si>
  <si>
    <t xml:space="preserve">DIPLOMADO DOCENCIA UNIVERSITARIA -  CURSO DIDACTICA DE LA EDUCACION SUPERIOR - SEMINARIO ACTUALIZACION PEDADOGICA </t>
  </si>
  <si>
    <t>JORGE ALBERTO</t>
  </si>
  <si>
    <t>PIE DE LA POPA CRA. 20 NO. 29B-110 APTO. 4C</t>
  </si>
  <si>
    <t>jalsandoval@yahoo.com</t>
  </si>
  <si>
    <t>CONSERVACION Y RESTAURACION DEL PATRIMONIO ARQUITECTONICO</t>
  </si>
  <si>
    <t>CARTAGENA, 22 DE AGOSTO DE 1981</t>
  </si>
  <si>
    <t>MAGANGUE, BOLIVAR 20 DE JUNIO DE 1962</t>
  </si>
  <si>
    <t>BARRIOS ESPAÑA CALLE CORDOBA NO. 27-71</t>
  </si>
  <si>
    <t>jairoantoniosalazar@yahoo.es</t>
  </si>
  <si>
    <t xml:space="preserve">EDUCACION </t>
  </si>
  <si>
    <t>DIPLOMADO DOCENCIA UNVIERSITARIA</t>
  </si>
  <si>
    <t>CLEDYS JOSE</t>
  </si>
  <si>
    <t>COMUNICADOR SOCIAL PERIODISTA</t>
  </si>
  <si>
    <t>PEDAGOGIA DE LA LENGUA Y LA LITERATURA</t>
  </si>
  <si>
    <t>SEMINARIO COMPETENCIAS Y DESEMPEÑOS DEL DOCENTE . CURSO FORMACION PEDAGOGICA BASICA - CURSO METODOLOGIA DE LA EDUCACION PARA ADULTOS</t>
  </si>
  <si>
    <t>CARTAGENA, 5 DE MAYO DE 1965</t>
  </si>
  <si>
    <t>PIE DE LA POPA CRA. 19 NO. 29C-80</t>
  </si>
  <si>
    <t>6663193</t>
  </si>
  <si>
    <t>lyances@colmayorbolivar.edu.co</t>
  </si>
  <si>
    <t>GESTION GERENCIAL</t>
  </si>
  <si>
    <t>DIPLOMADO FORMACION PEDAGOGICA PARA LA EDUCACION SUPERIOR</t>
  </si>
  <si>
    <t>CARTAGENA, 8 DE MAYO DE 2012</t>
  </si>
  <si>
    <t>SANITAS</t>
  </si>
  <si>
    <t>ECONOMISTA - LICENCIADA EN TEOLOGIA BIBLICA</t>
  </si>
  <si>
    <t xml:space="preserve">EDINSON MANUEL </t>
  </si>
  <si>
    <t>VILLALBA HERNANDEZ</t>
  </si>
  <si>
    <t>ARIGUANI, MAGDALENA</t>
  </si>
  <si>
    <t>ARIGUANI, MAGDALENA27 DE OCTUBRE DE 1960</t>
  </si>
  <si>
    <t>URBANIZACION LA ISLA, CASA NO. 6D, CALLE REAL DE MANGA</t>
  </si>
  <si>
    <t>edinsonvillalba@gmail.com</t>
  </si>
  <si>
    <t>DERECHO Y PROCEDIMIENTOS ADUANEROS</t>
  </si>
  <si>
    <t>MEDELLIN</t>
  </si>
  <si>
    <t>CARTAGENA, 16 DE FEBRERO DE 1955</t>
  </si>
  <si>
    <t>3157070806</t>
  </si>
  <si>
    <t>arturoverbel306@yahoo.COM</t>
  </si>
  <si>
    <t>INGENIERO MECANICO</t>
  </si>
  <si>
    <t>DIPLOMADO EN HABILIDADES DOCENTES - CURSO TECNOLOGIAS DE AVANZADA APLICADAS A LA EDUCACION. EL CASO DE LOS HIPERTEXTOS</t>
  </si>
  <si>
    <t>GLADIS AMPARO</t>
  </si>
  <si>
    <t>VELEZ CANO</t>
  </si>
  <si>
    <t>VEGACHI</t>
  </si>
  <si>
    <t>VEGACHI, ANTIOQUIA, 12 DE ENERO DE 1967</t>
  </si>
  <si>
    <t>CRESPITO CRA. 14 CON CALLE E69 NO. 68-50</t>
  </si>
  <si>
    <t>3117809983</t>
  </si>
  <si>
    <t>glevis67@hotmail.com</t>
  </si>
  <si>
    <t>LICENCIADA EN ESPAÑOL Y LITERATURA</t>
  </si>
  <si>
    <t>CURSO ELABORACION DE GUIAS DIDACTICAS - ESTRATEGIAS PEDAGOGICAS PARA EL DESARROLLO DEL PENSAMIENTO</t>
  </si>
  <si>
    <t>LICENCIADO EN LENGUAS MODERNAS CON ENFASIS EN INGLES Y FRANCES</t>
  </si>
  <si>
    <t>LUCY  DEL ROSARIO</t>
  </si>
  <si>
    <t>CARTAGENA, 4 DE OCTUBRE DE 1965</t>
  </si>
  <si>
    <t>NUEVO BOSQUE DIAGNAL 30 NO. 49-221</t>
  </si>
  <si>
    <t>3103661418</t>
  </si>
  <si>
    <t>lucyuparer@yahoo.com</t>
  </si>
  <si>
    <t>PROMOTORIA EN DESARROLLO COMUNITARIO</t>
  </si>
  <si>
    <t>LUIS FERNANDO</t>
  </si>
  <si>
    <t>TROCONIS BLANCO</t>
  </si>
  <si>
    <t>SAN ONOFRE, SUCRE</t>
  </si>
  <si>
    <t>SAN ONOFRE, SUCRE, 28 DE NOVIEMBRE DE 1971</t>
  </si>
  <si>
    <t>NUEVO BOSQUE MZ. C LT. 10</t>
  </si>
  <si>
    <t>luistroco28@hotmail.com</t>
  </si>
  <si>
    <t>MAESTRO EN ARTES PLASTICAS</t>
  </si>
  <si>
    <t>ARTES MUSICALES CON ENFASIS EN PEDAGOGIA MUSICAL</t>
  </si>
  <si>
    <t>ADMINISTRADORA DE EMPRESAS TURISTICAS</t>
  </si>
  <si>
    <t>GERENCIA DEL SERVICIO SOCIAL</t>
  </si>
  <si>
    <t>CARTAGENA, 25 DE ENERO DE 1984</t>
  </si>
  <si>
    <t xml:space="preserve">GUIANZA TURISTICA </t>
  </si>
  <si>
    <t>PEDAGOCIA HUMANA - MEJORAMIENTO DE PROCESOS FORMATIVOS - INDUCCIÓN A PROCESOS PEDAGÓGICOS</t>
  </si>
  <si>
    <t>CERETE, CORDOBA</t>
  </si>
  <si>
    <t>CARMEN DE BOLIVAR</t>
  </si>
  <si>
    <t>CARMEN DE BOLIVAR, 14 DE AGOSTO DE 1961</t>
  </si>
  <si>
    <t>26 DE FEBRERO DE 1960</t>
  </si>
  <si>
    <t>URB. ALTOS DE  PLAN PAREJO MZ. Q LT. 3</t>
  </si>
  <si>
    <t>SILVANA MARGARITA</t>
  </si>
  <si>
    <t>GARCIA PUELLO</t>
  </si>
  <si>
    <t>SANTA RITA, CALLE 53 NO. 1837</t>
  </si>
  <si>
    <t>3107009068</t>
  </si>
  <si>
    <t>sgarcia33@misena.edu.co</t>
  </si>
  <si>
    <t>NTIC - ESTRATEGIAS PARA LA ORIENTACION DE PROCESOS DE FORMACION EN AMBIENTES VIRTUALES DE APRENDIZAJE - ESTRATEGIAS PEDAGOGICAS PARA EL DESARROLLO DEL PENSAMIENTO</t>
  </si>
  <si>
    <t>URBANIZACIÓN LA ESPAÑOLA MZ. L LT. 1</t>
  </si>
  <si>
    <t>gisellahernandez@hotmail.com</t>
  </si>
  <si>
    <t xml:space="preserve">PEDAGOGIA BASICA PARA ORIENTAR LA FORMACION PROFESIONAL - INDUCCION A PROCESOS PEDAGOGICOS - NTIC - ESTRATEGIAS PARA LA ORIENTACION DE PROCESOS DE FORMACION EN AMBIENTES VIRTUALES DE APRENDIZAJE - ESTRATEGIAS Y MEDIOS DE APRENDIZAJE DE TECNOLOGIAS </t>
  </si>
  <si>
    <t>FORMACION PEDAGOGICA BASICA</t>
  </si>
  <si>
    <t>ENFERMERO</t>
  </si>
  <si>
    <t>FOMAG</t>
  </si>
  <si>
    <t>30043331419</t>
  </si>
  <si>
    <t>6906646</t>
  </si>
  <si>
    <t>3103503753</t>
  </si>
  <si>
    <t>3003371528</t>
  </si>
  <si>
    <t>3168705203</t>
  </si>
  <si>
    <t>SEGURO SOCIAL</t>
  </si>
  <si>
    <t>3162419541</t>
  </si>
  <si>
    <t>3163821957</t>
  </si>
  <si>
    <t>3156510683</t>
  </si>
  <si>
    <t>3135743034</t>
  </si>
  <si>
    <t>3156881252</t>
  </si>
  <si>
    <t>29 DE MARZO DE 1962</t>
  </si>
  <si>
    <t>3107470272</t>
  </si>
  <si>
    <t>ARJONA</t>
  </si>
  <si>
    <t>SOCORRO PLAN 332 A MZ. 45 LOTE 1</t>
  </si>
  <si>
    <t>22 DE MAYO DE 1974</t>
  </si>
  <si>
    <t>PIE DE LA POPA EDIFICIO LA FUENTE APTO. 3B</t>
  </si>
  <si>
    <t>6662520</t>
  </si>
  <si>
    <t>HERNANDEZ MIRANDA</t>
  </si>
  <si>
    <t>23 DE SEPTIEMBRE DE 1980</t>
  </si>
  <si>
    <t>19 DE NOVIEMBRE DE 1977</t>
  </si>
  <si>
    <t>3008057586</t>
  </si>
  <si>
    <t>3145064600</t>
  </si>
  <si>
    <t>19 DE ABRIL DE 1966</t>
  </si>
  <si>
    <t>3114170998</t>
  </si>
  <si>
    <t>3005870376</t>
  </si>
  <si>
    <t>25 DE JUNIO DE 1988</t>
  </si>
  <si>
    <t xml:space="preserve"> 25 DE NOVIEMBRE DE 1964</t>
  </si>
  <si>
    <t>3008383161</t>
  </si>
  <si>
    <t>BOCAGRANDE, CARRERA 5 No. 5-66</t>
  </si>
  <si>
    <t>3004703723</t>
  </si>
  <si>
    <t>GOULDEN GROUP</t>
  </si>
  <si>
    <t>3106042270</t>
  </si>
  <si>
    <t>3126111900</t>
  </si>
  <si>
    <t>3126269629</t>
  </si>
  <si>
    <t>fernandi_1222@hotmail.es</t>
  </si>
  <si>
    <t>LOS ALPES TRANSVERSAL 35 No. 75</t>
  </si>
  <si>
    <t>3012450249</t>
  </si>
  <si>
    <t>3012500983-3013529872</t>
  </si>
  <si>
    <t>BARRANQUILLA, 22 DE JULIO DE 1962</t>
  </si>
  <si>
    <t>3157546967</t>
  </si>
  <si>
    <t>3157019918</t>
  </si>
  <si>
    <t>3114308889</t>
  </si>
  <si>
    <t>CRESPO SEGUNDAAVENIDA No. 65-142</t>
  </si>
  <si>
    <t>6905014</t>
  </si>
  <si>
    <t>3003718988</t>
  </si>
  <si>
    <t>lirodiaz@yahoo.es</t>
  </si>
  <si>
    <t>6746909</t>
  </si>
  <si>
    <t>3004472503</t>
  </si>
  <si>
    <t>3003593093</t>
  </si>
  <si>
    <t>PENSIONADA</t>
  </si>
  <si>
    <t>PENSIONADO</t>
  </si>
  <si>
    <t>08 DE JULIO DE 1951</t>
  </si>
  <si>
    <t>PIE DE LA POPA CRA. 19B, 29 B08</t>
  </si>
  <si>
    <t>3008383348</t>
  </si>
  <si>
    <t>PENSIANDO</t>
  </si>
  <si>
    <t>LORA MARQUEZ</t>
  </si>
  <si>
    <t>24 DE JUNIO DE 1986</t>
  </si>
  <si>
    <t>MANGA, AVE. ALFONSO ARAUJO URB. LOS TULIPANES CASA 6A</t>
  </si>
  <si>
    <t>3106412850</t>
  </si>
  <si>
    <t>amaurylora@hotmail.com</t>
  </si>
  <si>
    <t>20 DE ENERO DE 1965</t>
  </si>
  <si>
    <t>CALLE, SA No. 11-61 APTO. 2A</t>
  </si>
  <si>
    <t>12 DE  ABRIL DE 1968</t>
  </si>
  <si>
    <t>19 DE JUNIO DE 1964</t>
  </si>
  <si>
    <t>LUISA DE JESÚS</t>
  </si>
  <si>
    <t>BERMUDEZ DIEZ</t>
  </si>
  <si>
    <t>16 DE OCTUBRE DE 1946</t>
  </si>
  <si>
    <t>MANGA CJ. 3 EDIFICIO REINA ISABEL APTO 402</t>
  </si>
  <si>
    <t>BIBLIOTECOLOGA</t>
  </si>
  <si>
    <t>AMAURY JAVIER</t>
  </si>
  <si>
    <t>BRUNILDA ESTER</t>
  </si>
  <si>
    <t>ESTERLANTE DE JESUS</t>
  </si>
  <si>
    <t>FARIDES DEL CARMEN</t>
  </si>
  <si>
    <t>GONZALEZ CUETO</t>
  </si>
  <si>
    <t>GENARO</t>
  </si>
  <si>
    <t>CABRERA JIMENEZ</t>
  </si>
  <si>
    <t xml:space="preserve">GISELLA DEL CARMEN </t>
  </si>
  <si>
    <t xml:space="preserve">HENRY JVIER </t>
  </si>
  <si>
    <t>GONZALEZ GONZALEZ</t>
  </si>
  <si>
    <t>ISABEL DEL SOCORRO</t>
  </si>
  <si>
    <t>ISMAEL RAFAEL</t>
  </si>
  <si>
    <t>SALINAS PALOMO</t>
  </si>
  <si>
    <t>JAIRO TADEO</t>
  </si>
  <si>
    <t>RAMIREZ FONSEDCA</t>
  </si>
  <si>
    <t xml:space="preserve">JONATHAN </t>
  </si>
  <si>
    <t>LOPEZ CAMACHO</t>
  </si>
  <si>
    <t xml:space="preserve">KENEDY </t>
  </si>
  <si>
    <t>PALACIOS PEREA</t>
  </si>
  <si>
    <t xml:space="preserve">LUIS ANDREIS </t>
  </si>
  <si>
    <t>DIAZ ECHAVARRIA</t>
  </si>
  <si>
    <t xml:space="preserve">MARITZA </t>
  </si>
  <si>
    <t>ZUÑIGA OROZCO</t>
  </si>
  <si>
    <t xml:space="preserve">CASTRO ZARZA </t>
  </si>
  <si>
    <t>OSCAR FRANCISCO</t>
  </si>
  <si>
    <t>BARRIOS RUIZ</t>
  </si>
  <si>
    <t>QUELIS</t>
  </si>
  <si>
    <t>RODRIGUEZ ZUÑIGA</t>
  </si>
  <si>
    <t>RAÚL DE JESUS</t>
  </si>
  <si>
    <t>ROCIO DEL CARMEN</t>
  </si>
  <si>
    <t>SANDRA LUCIA</t>
  </si>
  <si>
    <t xml:space="preserve">SANDY PAOLA </t>
  </si>
  <si>
    <t>CASTILLO GIL</t>
  </si>
  <si>
    <t xml:space="preserve">NO. </t>
  </si>
  <si>
    <t>TIPO DE VINCULACION</t>
  </si>
  <si>
    <t>DATOS GENERALES DOCENTES Y ADMINISTRATIVOS</t>
  </si>
  <si>
    <t xml:space="preserve"> APELLIDOS</t>
  </si>
  <si>
    <t>ADRIANA  PAOLA</t>
  </si>
  <si>
    <t>ANGEL  GREGORIO</t>
  </si>
  <si>
    <t xml:space="preserve">ALEYMAR  </t>
  </si>
  <si>
    <t xml:space="preserve">ALEJANDRINA </t>
  </si>
  <si>
    <t>ANGEL DIONISIO</t>
  </si>
  <si>
    <t xml:space="preserve">ANNIE DEL CARMEN </t>
  </si>
  <si>
    <t xml:space="preserve">ANTONIO  ROMEO </t>
  </si>
  <si>
    <t>ARLIS ANTONIO</t>
  </si>
  <si>
    <t xml:space="preserve">ARTURO </t>
  </si>
  <si>
    <t>BETTY DEL CARMEN</t>
  </si>
  <si>
    <t>CARLOS ARTURO</t>
  </si>
  <si>
    <t xml:space="preserve">CARMEN </t>
  </si>
  <si>
    <t>CESAR AUGUSTO</t>
  </si>
  <si>
    <t>CLAUDIA  CECILIA</t>
  </si>
  <si>
    <t xml:space="preserve">CRISTIAN  ALEXANDER </t>
  </si>
  <si>
    <t>DAVID DE JESUS</t>
  </si>
  <si>
    <t xml:space="preserve">DINA  LUZ </t>
  </si>
  <si>
    <t>EDINSON MANUEL</t>
  </si>
  <si>
    <t xml:space="preserve">EDUARDO  ANTONIO </t>
  </si>
  <si>
    <t xml:space="preserve">EDUARDO  ALONSO </t>
  </si>
  <si>
    <t>EDSSON GIOVANNI</t>
  </si>
  <si>
    <t xml:space="preserve">ELENA  </t>
  </si>
  <si>
    <t xml:space="preserve">ELIDA  ESTHER </t>
  </si>
  <si>
    <t>ELINE MERCEDES</t>
  </si>
  <si>
    <t xml:space="preserve">EMERSON </t>
  </si>
  <si>
    <t xml:space="preserve">ESPERANZA PAOLA </t>
  </si>
  <si>
    <t>ETNA SUSANA</t>
  </si>
  <si>
    <t xml:space="preserve">EVEDITH  </t>
  </si>
  <si>
    <t>FABIOLA ESTHER</t>
  </si>
  <si>
    <t xml:space="preserve">FERNANDO </t>
  </si>
  <si>
    <t>FRANCISCO  JOSE</t>
  </si>
  <si>
    <t xml:space="preserve">GENARO </t>
  </si>
  <si>
    <t>GRACE  KELLY</t>
  </si>
  <si>
    <t xml:space="preserve">HAROLD  ALBERTO </t>
  </si>
  <si>
    <t xml:space="preserve">HECTOR </t>
  </si>
  <si>
    <t>HENRY  JAVIER</t>
  </si>
  <si>
    <t>JAIME ALBERTO</t>
  </si>
  <si>
    <t>JAIRO ANTONIO</t>
  </si>
  <si>
    <t>JAVIER DE JESUS</t>
  </si>
  <si>
    <t>JENNIFER  VIVIANA</t>
  </si>
  <si>
    <t>JOICE  YISET</t>
  </si>
  <si>
    <t>JOSÉ DAVID</t>
  </si>
  <si>
    <t>JOSE SANTOS</t>
  </si>
  <si>
    <t>KAREN  MARGARITA</t>
  </si>
  <si>
    <t>KATHYA MALVINA</t>
  </si>
  <si>
    <t>LIDY ESTHER</t>
  </si>
  <si>
    <t>LORENZO  NICOLAS</t>
  </si>
  <si>
    <t>LORCY PIEDAD</t>
  </si>
  <si>
    <t>LOURDES DEL SOCORRO</t>
  </si>
  <si>
    <t>LUZ MARINA</t>
  </si>
  <si>
    <t xml:space="preserve">MARGELIS </t>
  </si>
  <si>
    <t>MARIA DEL CARMEN</t>
  </si>
  <si>
    <t>MARIA ESTHER</t>
  </si>
  <si>
    <t>MARIA JOSE</t>
  </si>
  <si>
    <t>MARIA VICTORIA</t>
  </si>
  <si>
    <t>MARIA  VICTORIA</t>
  </si>
  <si>
    <t>MARIANA  CONSTANZA</t>
  </si>
  <si>
    <t>MARTHA  ELENA</t>
  </si>
  <si>
    <t>MARIA TERESA</t>
  </si>
  <si>
    <t xml:space="preserve">MAREVIS  </t>
  </si>
  <si>
    <t>MAYRA  ALEJANDRA</t>
  </si>
  <si>
    <t xml:space="preserve">MONICA  </t>
  </si>
  <si>
    <t xml:space="preserve">NATHALIE </t>
  </si>
  <si>
    <t>NESTOR  LEONARDO</t>
  </si>
  <si>
    <t xml:space="preserve">NORMA DEL ROSARIO </t>
  </si>
  <si>
    <t xml:space="preserve">NORIS </t>
  </si>
  <si>
    <t xml:space="preserve">ONASIS </t>
  </si>
  <si>
    <t xml:space="preserve">OMAR  ANIBAL </t>
  </si>
  <si>
    <t>PATRICIA ELENA</t>
  </si>
  <si>
    <t xml:space="preserve">QUELIS </t>
  </si>
  <si>
    <t>RAFAEL ALBERTO</t>
  </si>
  <si>
    <t>RICARDO MIGUEL</t>
  </si>
  <si>
    <t xml:space="preserve">SANDRA  </t>
  </si>
  <si>
    <t>SANDRA SUGEY</t>
  </si>
  <si>
    <t xml:space="preserve">SEBASTIAN  </t>
  </si>
  <si>
    <t>SILVIA  ESTER</t>
  </si>
  <si>
    <t>SINDY  PAULINA</t>
  </si>
  <si>
    <t>TULIO CESAR</t>
  </si>
  <si>
    <t xml:space="preserve">VANESSA </t>
  </si>
  <si>
    <t xml:space="preserve">WILSON </t>
  </si>
  <si>
    <t xml:space="preserve">YINA  </t>
  </si>
  <si>
    <t>AGUIRRE  CAMPO</t>
  </si>
  <si>
    <t>TEJADA ARIZA</t>
  </si>
  <si>
    <t>DIAZ BONFANTE</t>
  </si>
  <si>
    <t>MARTINEZ  OLEA</t>
  </si>
  <si>
    <t>LAGO DE ZOTA</t>
  </si>
  <si>
    <t>HERNÁNDEZ VILLADIEGO</t>
  </si>
  <si>
    <t>BELTRAN  BARRETO</t>
  </si>
  <si>
    <t>RECUERO RODRIGUEZ</t>
  </si>
  <si>
    <t>MIRANDA SANCHEZ</t>
  </si>
  <si>
    <t>MARTINEZ MUÑOZ</t>
  </si>
  <si>
    <t>PUELLO JULIO</t>
  </si>
  <si>
    <t>ALVAREZ AMADOR</t>
  </si>
  <si>
    <t>FERNANDEZ MONTES</t>
  </si>
  <si>
    <t>ORTIZ SAAVEDRA</t>
  </si>
  <si>
    <t>MUÑOZ TOLEDO</t>
  </si>
  <si>
    <t>ALVAREZ GOMEZ</t>
  </si>
  <si>
    <t>OCAMPO CUADRADO</t>
  </si>
  <si>
    <t>MORALES BARRIOS</t>
  </si>
  <si>
    <t>ZABALETA  GRACES</t>
  </si>
  <si>
    <t>BERNAL TUÑON</t>
  </si>
  <si>
    <t>MACHACADO  TOLOZA</t>
  </si>
  <si>
    <t>BONFANTE HERAZO</t>
  </si>
  <si>
    <t>POLANCO  PORRAS</t>
  </si>
  <si>
    <t>TORREGLOZA RAMOS</t>
  </si>
  <si>
    <t>BELLO TEHERAN</t>
  </si>
  <si>
    <t>RIVERA MARTINEZ</t>
  </si>
  <si>
    <t>RODRIGUEZ MORILLO</t>
  </si>
  <si>
    <t>RIVERA CUDRIS</t>
  </si>
  <si>
    <t>MARTINEZ  PEREZ</t>
  </si>
  <si>
    <t>CEBALLOS MARTINEZ</t>
  </si>
  <si>
    <t>MERCADO  MUÑOZ</t>
  </si>
  <si>
    <t>OLIVO ARIZA</t>
  </si>
  <si>
    <t>MERCADO PEREZ</t>
  </si>
  <si>
    <t>ARIAS  ARAGONES</t>
  </si>
  <si>
    <t>MARTINEZ GUERRERO</t>
  </si>
  <si>
    <t>HENAO RENDON</t>
  </si>
  <si>
    <t>TIRADO  TURSIOS</t>
  </si>
  <si>
    <t>RODRIGUEZ  ARIAS</t>
  </si>
  <si>
    <t>BLANCO BERRIO</t>
  </si>
  <si>
    <t>PEREZ CHAIN</t>
  </si>
  <si>
    <t>CANTILLO CARRILLO</t>
  </si>
  <si>
    <t>PUELLO  PAYARES</t>
  </si>
  <si>
    <t>MARTÍNEZ ZUÑIGA</t>
  </si>
  <si>
    <t>MAZA MARTINEZ</t>
  </si>
  <si>
    <t>FREYLE VARELA</t>
  </si>
  <si>
    <t>DIAZ JARABA</t>
  </si>
  <si>
    <t>MARTINEZ  LAGO</t>
  </si>
  <si>
    <t>DUMAR DE BULA</t>
  </si>
  <si>
    <t>DE LA HOZ VELEZ</t>
  </si>
  <si>
    <t>TRIVIÑO FUENTES</t>
  </si>
  <si>
    <t>GOMEZ ARIZA</t>
  </si>
  <si>
    <t>SUAREZ RUIZ</t>
  </si>
  <si>
    <t>CASSIANI CARABALLO</t>
  </si>
  <si>
    <t>CARRANZA PALOMO</t>
  </si>
  <si>
    <t>SEPULVEDA RAMOS</t>
  </si>
  <si>
    <t>NUÑEZ HERNANDEZ</t>
  </si>
  <si>
    <t>DEL RIO  QUINTANA</t>
  </si>
  <si>
    <t>CAMPO MENDEZ</t>
  </si>
  <si>
    <t>BOLAÑO BENITEZ</t>
  </si>
  <si>
    <t>ALVAREZ ATEHORTUA</t>
  </si>
  <si>
    <t>OSPINO  HERNADEZ</t>
  </si>
  <si>
    <t>VELASCO SILGADO</t>
  </si>
  <si>
    <t>CARO MORALES</t>
  </si>
  <si>
    <t>CASTILLA QUIÑONES</t>
  </si>
  <si>
    <t>GONZALEZ  DEL VALLE</t>
  </si>
  <si>
    <t>MARTÍNEZ PÁJARO</t>
  </si>
  <si>
    <t>VILLAMIZAR  VEGA</t>
  </si>
  <si>
    <t>ORTIIZ NIEVES</t>
  </si>
  <si>
    <t>JIMENEZ MARZAL</t>
  </si>
  <si>
    <t>MURILLO BECERRA</t>
  </si>
  <si>
    <t>CIFUENTES CIFUENTES</t>
  </si>
  <si>
    <t>CASTILLO QUINTANA</t>
  </si>
  <si>
    <t>LEPESQUEUR GOSSAIN</t>
  </si>
  <si>
    <t>CARO CRISMATT</t>
  </si>
  <si>
    <t>AREVALO CUADRADO</t>
  </si>
  <si>
    <t>GODOY TINOCO</t>
  </si>
  <si>
    <t>ESCUDERO  LOPEZ</t>
  </si>
  <si>
    <t>CORTINA PEÑARANDA</t>
  </si>
  <si>
    <t>SIMANCA PALENCIA</t>
  </si>
  <si>
    <t>VIVANCO MENDIVIL</t>
  </si>
  <si>
    <t>SARMIENTO  ESPINEL</t>
  </si>
  <si>
    <t>FUENTES  MENDOZA</t>
  </si>
  <si>
    <t>TAPIA SEVERICHE</t>
  </si>
  <si>
    <t>POLO MELENDEZ</t>
  </si>
  <si>
    <t>PIEDRAHITA DE TORRES</t>
  </si>
  <si>
    <t>GONZALEZ VERGARA</t>
  </si>
  <si>
    <t>BEATRIZ ELENA</t>
  </si>
  <si>
    <t>BLAS EMIRO</t>
  </si>
  <si>
    <t>CARMEN ESTELA</t>
  </si>
  <si>
    <t>EDILMA ROSA</t>
  </si>
  <si>
    <t>ELENA MARIA</t>
  </si>
  <si>
    <t>ELSY YARLENE</t>
  </si>
  <si>
    <t xml:space="preserve">FERNAN </t>
  </si>
  <si>
    <t>FLOR MARIA</t>
  </si>
  <si>
    <t>HERNAN DE JESUS</t>
  </si>
  <si>
    <t xml:space="preserve">JEFFRY  FABIAN </t>
  </si>
  <si>
    <t>JULIO CESAR</t>
  </si>
  <si>
    <t xml:space="preserve">LILIA </t>
  </si>
  <si>
    <t>LINA MARIA</t>
  </si>
  <si>
    <t>MARGARITA ROSA</t>
  </si>
  <si>
    <t>MARIA DEL PILAR</t>
  </si>
  <si>
    <t>MARINA DEL CARMEN</t>
  </si>
  <si>
    <t>OSCAR ANTONIO</t>
  </si>
  <si>
    <t>PAOLA MARGARITA</t>
  </si>
  <si>
    <t>PEDRO NELL</t>
  </si>
  <si>
    <t xml:space="preserve">RAFAEL </t>
  </si>
  <si>
    <t xml:space="preserve">RAFAELA </t>
  </si>
  <si>
    <t xml:space="preserve">ROSARIO </t>
  </si>
  <si>
    <t xml:space="preserve">SILVIA </t>
  </si>
  <si>
    <t xml:space="preserve">YORELLY  YOHANA </t>
  </si>
  <si>
    <t xml:space="preserve">AMALIA </t>
  </si>
  <si>
    <t>ANA CECILIA</t>
  </si>
  <si>
    <t xml:space="preserve">BLEYDIS </t>
  </si>
  <si>
    <t xml:space="preserve">FELIX RAFAEL </t>
  </si>
  <si>
    <t>JOHANA TERESA</t>
  </si>
  <si>
    <t xml:space="preserve">JUAN </t>
  </si>
  <si>
    <t xml:space="preserve">KATYUSCA </t>
  </si>
  <si>
    <t>MARIA EUGENIA</t>
  </si>
  <si>
    <t xml:space="preserve">PATRICIA </t>
  </si>
  <si>
    <t>SANDRA ELISABETH</t>
  </si>
  <si>
    <t>SANDY ESTELLA</t>
  </si>
  <si>
    <t>SIRIA BERNALDA</t>
  </si>
  <si>
    <t>SONIA MARINA</t>
  </si>
  <si>
    <t>PEÑA RODRIGUEZ</t>
  </si>
  <si>
    <t>PUELLO SANCHEZ</t>
  </si>
  <si>
    <t>MORILLO GONZALEZ</t>
  </si>
  <si>
    <t>BUSTILLO VIANA</t>
  </si>
  <si>
    <t>PINEDA PORTACIO</t>
  </si>
  <si>
    <t>ARRAUT CAMARGO</t>
  </si>
  <si>
    <t>JIMENEZ COVILLA</t>
  </si>
  <si>
    <t>AGAMEZ JIMENEZ</t>
  </si>
  <si>
    <t>DUEÑAS CASTELL</t>
  </si>
  <si>
    <t>CAMARGO NUÑEZ</t>
  </si>
  <si>
    <t>OSORIO GARRIDO</t>
  </si>
  <si>
    <t>SIERRA FLOREZ</t>
  </si>
  <si>
    <t>CUETO ALBOR</t>
  </si>
  <si>
    <t>PEÑA PERTUZ</t>
  </si>
  <si>
    <t>ABEL GEOVVANI</t>
  </si>
  <si>
    <t>ANDRES FELIPE</t>
  </si>
  <si>
    <t>ARNALDO ABAD</t>
  </si>
  <si>
    <t xml:space="preserve">ARLENI </t>
  </si>
  <si>
    <t xml:space="preserve">EFREN </t>
  </si>
  <si>
    <t>ELISABETH EUGENIA</t>
  </si>
  <si>
    <t xml:space="preserve">HERNANDO </t>
  </si>
  <si>
    <t>IRVING GUILLERMO</t>
  </si>
  <si>
    <t>JUANA DE LAS MERCEDES</t>
  </si>
  <si>
    <t>LUZ ELENA</t>
  </si>
  <si>
    <t xml:space="preserve">MARIEL </t>
  </si>
  <si>
    <t>MAYLER PAMELA</t>
  </si>
  <si>
    <t>NESTOR DE JESUS</t>
  </si>
  <si>
    <t>OLGA ESTHER</t>
  </si>
  <si>
    <t>RUTH MARY</t>
  </si>
  <si>
    <t>SANDRA PATRICIA</t>
  </si>
  <si>
    <t>SANDRA RUTH</t>
  </si>
  <si>
    <t>SANDRA LILIANA</t>
  </si>
  <si>
    <t>GUZMAN PUERTA</t>
  </si>
  <si>
    <t>CARDENAS MAZA</t>
  </si>
  <si>
    <t>PAJARO MENDOZA</t>
  </si>
  <si>
    <t>VARGAS PEREZ</t>
  </si>
  <si>
    <t>SIERRA ARRIETA</t>
  </si>
  <si>
    <t>LOCARNO FLOREZ</t>
  </si>
  <si>
    <t>HERAZO OROZCO</t>
  </si>
  <si>
    <t>ISAZA CATALAN</t>
  </si>
  <si>
    <t>ZETIEN CASTILLO</t>
  </si>
  <si>
    <t>POSSO MARTINEZ</t>
  </si>
  <si>
    <t>RAMIREZ MEJIA</t>
  </si>
  <si>
    <t>MARTÍNEZ TORRES</t>
  </si>
  <si>
    <t>TORRES CASTELLAR</t>
  </si>
  <si>
    <t>MORALES GURADO</t>
  </si>
  <si>
    <t>ANGULO CASTILLO</t>
  </si>
  <si>
    <t>HAYDAR MARTINEZ</t>
  </si>
  <si>
    <t>MONGUA CAMARGO</t>
  </si>
  <si>
    <t>BOHORQUEZ PACHECO</t>
  </si>
  <si>
    <t>HERERA CUELLO</t>
  </si>
  <si>
    <t>VASQUEZ QUINTERO</t>
  </si>
  <si>
    <t>CONTRERAS MERCADO</t>
  </si>
  <si>
    <t>OTERO REBOLLO</t>
  </si>
  <si>
    <t>ALVARADO UTRIA</t>
  </si>
  <si>
    <t>SUAREZ MARTINEZ</t>
  </si>
  <si>
    <t>PEÑA CAICEDO</t>
  </si>
  <si>
    <t>ROMERO REDONDO</t>
  </si>
  <si>
    <t>CORTINA MARRUGO</t>
  </si>
  <si>
    <t>PEREZ MELENDEZ</t>
  </si>
  <si>
    <t>RIVERA MEDINA</t>
  </si>
  <si>
    <t>CASTAÑO  PEÑARANDA</t>
  </si>
  <si>
    <t>PADILLA TROCHA</t>
  </si>
  <si>
    <t>SIERRA DIAGO</t>
  </si>
  <si>
    <t>VASQUEZ PIEDRAHITA</t>
  </si>
  <si>
    <t>DEL CASTILLO YANCES</t>
  </si>
  <si>
    <t>HERRERA PEÑA</t>
  </si>
  <si>
    <t>SANTOS GUERRA</t>
  </si>
  <si>
    <t>VERGARA BAJAIRE</t>
  </si>
  <si>
    <t>PADILLA SUAREZ</t>
  </si>
  <si>
    <t>CASILLAS VERGARA</t>
  </si>
  <si>
    <t>GUZMAN MACHUCA</t>
  </si>
  <si>
    <t>MADRID TROCONIS</t>
  </si>
  <si>
    <t>BARRIOS RAMOS</t>
  </si>
  <si>
    <t>PEÑALOZA MORALES</t>
  </si>
  <si>
    <t xml:space="preserve">YANINA </t>
  </si>
  <si>
    <t>CABEZA TOUS</t>
  </si>
  <si>
    <t>ARACELYS MARGARITA</t>
  </si>
  <si>
    <t>RUBIO BALLESTEROS</t>
  </si>
  <si>
    <t>DAVID ENRIQUE</t>
  </si>
  <si>
    <t xml:space="preserve">AVILES RANGEL </t>
  </si>
  <si>
    <t>ANGEL DAVID</t>
  </si>
  <si>
    <t>EGEL NAVARRO</t>
  </si>
  <si>
    <t xml:space="preserve">ALEXANDER </t>
  </si>
  <si>
    <t>BARACALDO CARRILLO</t>
  </si>
  <si>
    <t>MARIO</t>
  </si>
  <si>
    <t>FRONTUSO CAMPILLO</t>
  </si>
  <si>
    <t xml:space="preserve">YISET </t>
  </si>
  <si>
    <t xml:space="preserve">FANIA  NAYROVY </t>
  </si>
  <si>
    <t>PEÑARANDA GUTIERREZ</t>
  </si>
  <si>
    <t>MEZA TATIS</t>
  </si>
  <si>
    <t>YUMI CRISTINA</t>
  </si>
  <si>
    <t>LEIDY LUZ</t>
  </si>
  <si>
    <t>HADECHINI MEZA</t>
  </si>
  <si>
    <t>CARMEN CONSULEO</t>
  </si>
  <si>
    <t>GARCIA GALENO</t>
  </si>
  <si>
    <t xml:space="preserve">DELSA CRUZ </t>
  </si>
  <si>
    <t xml:space="preserve">BONILLA </t>
  </si>
  <si>
    <t>KAREM</t>
  </si>
  <si>
    <t>JORGE LUIS</t>
  </si>
  <si>
    <t xml:space="preserve">JAVIER DARIO </t>
  </si>
  <si>
    <t>SERRANO BALLESTEROS</t>
  </si>
  <si>
    <t>EDUARDO ENRIQUE</t>
  </si>
  <si>
    <t>SUAREZ PAYARES</t>
  </si>
  <si>
    <t xml:space="preserve">JANETH DEL CARMEN </t>
  </si>
  <si>
    <t xml:space="preserve">JIMENEZ HERRERA </t>
  </si>
  <si>
    <t xml:space="preserve">ELIZABETH  DEL CARMEN </t>
  </si>
  <si>
    <t>BONILLA  ISAZA</t>
  </si>
  <si>
    <t xml:space="preserve">TOMAS ADOLFO </t>
  </si>
  <si>
    <t>ROMERO HERNANDEZ</t>
  </si>
  <si>
    <t>LAURA ISABEL</t>
  </si>
  <si>
    <t>BERMUDEZ GIRON</t>
  </si>
  <si>
    <t>MARIA JOSEFINA</t>
  </si>
  <si>
    <t>GONZALEZ JARAMILLO</t>
  </si>
  <si>
    <t xml:space="preserve">WALTER ENRIQUE </t>
  </si>
  <si>
    <t>CAUCIL CONTRERAS</t>
  </si>
  <si>
    <t xml:space="preserve">WARNER  DE JESUS </t>
  </si>
  <si>
    <t xml:space="preserve">YADIRA DEL CARMEN </t>
  </si>
  <si>
    <t xml:space="preserve">CECILIA </t>
  </si>
  <si>
    <t>NOVA SOLANO</t>
  </si>
  <si>
    <t>ROMAN CEBALLOS</t>
  </si>
  <si>
    <t>GISSELA PAOLA</t>
  </si>
  <si>
    <t xml:space="preserve">SERGIO ANDRES </t>
  </si>
  <si>
    <t>ZULETA TOVAR</t>
  </si>
  <si>
    <t xml:space="preserve">DELBIS ESTHER </t>
  </si>
  <si>
    <t>MARTELO BARRIENTOS</t>
  </si>
  <si>
    <t>YENIFER</t>
  </si>
  <si>
    <t>PATRON TORRES</t>
  </si>
  <si>
    <t>DAYANA PAOLA</t>
  </si>
  <si>
    <t>MORON BERMEJO</t>
  </si>
  <si>
    <t xml:space="preserve">BETTY </t>
  </si>
  <si>
    <t>RUIZ MAY</t>
  </si>
  <si>
    <t>MAROL BEATRIZ</t>
  </si>
  <si>
    <t>VANEGAS GALVIS</t>
  </si>
  <si>
    <t>DANIEL</t>
  </si>
  <si>
    <t>RUIZ NAVAS</t>
  </si>
  <si>
    <t>PASOS SIMANCAS</t>
  </si>
  <si>
    <t>EDGARDO SERAFIN</t>
  </si>
  <si>
    <t xml:space="preserve">ANGEL MARIA </t>
  </si>
  <si>
    <t>THORRENS NAVARRO</t>
  </si>
  <si>
    <t>HC</t>
  </si>
  <si>
    <t>WALTER DE JESUS</t>
  </si>
  <si>
    <t>VILLARREAL AMARIS</t>
  </si>
  <si>
    <t>DIANA MARIA</t>
  </si>
  <si>
    <t>PACHECO RIVERA</t>
  </si>
  <si>
    <t xml:space="preserve">LUIS ALBERTO </t>
  </si>
  <si>
    <t>LOPEZ MACIAS</t>
  </si>
  <si>
    <t xml:space="preserve">LUZ ANGELICA </t>
  </si>
  <si>
    <t>SAUMETH DE LAS SALAS</t>
  </si>
  <si>
    <t xml:space="preserve">EMILIANO </t>
  </si>
  <si>
    <t>RODELO ANAYA</t>
  </si>
  <si>
    <t xml:space="preserve">LUIS EDUARDO </t>
  </si>
  <si>
    <t>JOLY RODRIGUEZ</t>
  </si>
  <si>
    <t>AMPARO  DE LA CONCEPCION 
Y DEL CARMEN</t>
  </si>
  <si>
    <t>MTO</t>
  </si>
  <si>
    <t xml:space="preserve">TERESA DE JESUS </t>
  </si>
  <si>
    <t>BALLESTEROS ESQUIVEL</t>
  </si>
  <si>
    <t>JULIA DEL CARMEN</t>
  </si>
  <si>
    <t>LUNA AMADOR</t>
  </si>
  <si>
    <t>ANA MERCEDES</t>
  </si>
  <si>
    <t>TCO</t>
  </si>
  <si>
    <t>CASTELLANOS MORALES</t>
  </si>
  <si>
    <t>MARLY DE JESUS</t>
  </si>
  <si>
    <t>LOPEZ JIMENEZ</t>
  </si>
  <si>
    <t>GABRIEL ENRIQIUE</t>
  </si>
  <si>
    <t>DONALDO DEL CRISTO</t>
  </si>
  <si>
    <t>TORRES MADRID</t>
  </si>
  <si>
    <t>ALBERTO RAFAEL</t>
  </si>
  <si>
    <t>GUERRERO ALCALA</t>
  </si>
  <si>
    <t>MARTINEZ CASTRO</t>
  </si>
  <si>
    <t>SUAREZ HERNANDEZ</t>
  </si>
  <si>
    <t>PASTRANA SUAREZ</t>
  </si>
  <si>
    <t>BRUNILDA ETER</t>
  </si>
  <si>
    <t xml:space="preserve"> PRINS VELASQUEZ</t>
  </si>
  <si>
    <t>NIDIA GIOVANNA</t>
  </si>
  <si>
    <t>GONZALEZ PEÑA</t>
  </si>
  <si>
    <t>Cargo de Arnaldo Pajaro</t>
  </si>
  <si>
    <t>Propiedad</t>
  </si>
  <si>
    <t>VACANTE</t>
  </si>
  <si>
    <t>ESTADO CARGO</t>
  </si>
  <si>
    <t>Provisional</t>
  </si>
  <si>
    <t>ITEM</t>
  </si>
  <si>
    <t>PLANTA DOCENTE MEDIOS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</si>
</sst>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_€"/>
    <numFmt numFmtId="165" formatCode="[$$-240A]\ #,##0"/>
    <numFmt numFmtId="166" formatCode="[$-240A]dddd\,\ dd&quot; de &quot;mmmm&quot; de &quot;yyyy;@"/>
  </numFmts>
  <fonts count="2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8.25"/>
      <color theme="1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Calibri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color rgb="FF00206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Verdana"/>
      <family val="2"/>
    </font>
    <font>
      <sz val="12"/>
      <name val="Verdana"/>
      <family val="2"/>
    </font>
    <font>
      <sz val="12"/>
      <color theme="1"/>
      <name val="Verdana"/>
      <family val="2"/>
    </font>
    <font>
      <sz val="14"/>
      <color rgb="FFFF0000"/>
      <name val="Arial"/>
      <family val="2"/>
    </font>
    <font>
      <b/>
      <sz val="11"/>
      <name val="Arial"/>
      <family val="2"/>
    </font>
    <font>
      <b/>
      <i/>
      <sz val="16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15B3B7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67">
    <xf numFmtId="0" fontId="0" fillId="0" borderId="0" xfId="0"/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49" fontId="6" fillId="4" borderId="1" xfId="0" applyNumberFormat="1" applyFont="1" applyFill="1" applyBorder="1" applyAlignment="1">
      <alignment horizontal="center" vertical="top" wrapText="1"/>
    </xf>
    <xf numFmtId="165" fontId="6" fillId="2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3" fontId="5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0" fontId="8" fillId="5" borderId="1" xfId="1" applyFont="1" applyFill="1" applyBorder="1" applyAlignment="1" applyProtection="1">
      <alignment horizontal="justify" vertical="top" wrapText="1"/>
    </xf>
    <xf numFmtId="0" fontId="5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0" fontId="5" fillId="6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 applyProtection="1">
      <alignment horizontal="left" vertical="top" wrapText="1"/>
      <protection hidden="1"/>
    </xf>
    <xf numFmtId="0" fontId="9" fillId="5" borderId="1" xfId="1" applyFont="1" applyFill="1" applyBorder="1" applyAlignment="1" applyProtection="1">
      <alignment horizontal="left" vertical="top" wrapText="1"/>
      <protection hidden="1"/>
    </xf>
    <xf numFmtId="0" fontId="1" fillId="5" borderId="1" xfId="2" applyFont="1" applyFill="1" applyBorder="1" applyAlignment="1">
      <alignment horizontal="left" vertical="top" wrapText="1"/>
    </xf>
    <xf numFmtId="0" fontId="9" fillId="5" borderId="1" xfId="1" applyFont="1" applyFill="1" applyBorder="1" applyAlignment="1" applyProtection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49" fontId="7" fillId="5" borderId="1" xfId="0" applyNumberFormat="1" applyFont="1" applyFill="1" applyBorder="1" applyAlignment="1">
      <alignment horizontal="left" vertical="top" wrapText="1"/>
    </xf>
    <xf numFmtId="0" fontId="5" fillId="5" borderId="0" xfId="0" applyFont="1" applyFill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center" vertical="top" wrapText="1"/>
    </xf>
    <xf numFmtId="49" fontId="5" fillId="5" borderId="1" xfId="0" applyNumberFormat="1" applyFont="1" applyFill="1" applyBorder="1" applyAlignment="1">
      <alignment horizontal="left" vertical="top" wrapText="1"/>
    </xf>
    <xf numFmtId="3" fontId="6" fillId="3" borderId="1" xfId="0" applyNumberFormat="1" applyFont="1" applyFill="1" applyBorder="1" applyAlignment="1">
      <alignment horizontal="center" vertical="top" wrapText="1"/>
    </xf>
    <xf numFmtId="3" fontId="5" fillId="0" borderId="0" xfId="0" applyNumberFormat="1" applyFont="1" applyAlignment="1">
      <alignment horizontal="left" vertical="top" wrapText="1"/>
    </xf>
    <xf numFmtId="0" fontId="2" fillId="6" borderId="1" xfId="0" applyFont="1" applyFill="1" applyBorder="1" applyAlignment="1">
      <alignment horizontal="justify" vertical="top" wrapText="1"/>
    </xf>
    <xf numFmtId="0" fontId="2" fillId="6" borderId="1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justify" vertical="top" wrapText="1"/>
    </xf>
    <xf numFmtId="0" fontId="5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justify" vertical="top" wrapText="1"/>
    </xf>
    <xf numFmtId="3" fontId="2" fillId="5" borderId="1" xfId="0" applyNumberFormat="1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justify" vertical="top" wrapText="1"/>
    </xf>
    <xf numFmtId="0" fontId="9" fillId="5" borderId="1" xfId="1" applyFont="1" applyFill="1" applyBorder="1" applyAlignment="1" applyProtection="1">
      <alignment horizontal="justify" vertical="top" wrapText="1"/>
    </xf>
    <xf numFmtId="3" fontId="5" fillId="5" borderId="1" xfId="0" applyNumberFormat="1" applyFont="1" applyFill="1" applyBorder="1" applyAlignment="1">
      <alignment horizontal="left" vertical="top" wrapText="1"/>
    </xf>
    <xf numFmtId="0" fontId="1" fillId="5" borderId="1" xfId="2" applyFont="1" applyFill="1" applyBorder="1" applyAlignment="1">
      <alignment horizontal="justify" vertical="top" wrapText="1"/>
    </xf>
    <xf numFmtId="3" fontId="5" fillId="5" borderId="1" xfId="0" applyNumberFormat="1" applyFont="1" applyFill="1" applyBorder="1" applyAlignment="1">
      <alignment horizontal="center" vertical="top" wrapText="1"/>
    </xf>
    <xf numFmtId="3" fontId="7" fillId="5" borderId="1" xfId="0" applyNumberFormat="1" applyFont="1" applyFill="1" applyBorder="1" applyAlignment="1">
      <alignment horizontal="left" vertical="top" wrapText="1"/>
    </xf>
    <xf numFmtId="0" fontId="5" fillId="5" borderId="0" xfId="0" applyFont="1" applyFill="1" applyAlignment="1">
      <alignment horizontal="center" vertical="top" wrapText="1"/>
    </xf>
    <xf numFmtId="0" fontId="5" fillId="5" borderId="0" xfId="0" applyFont="1" applyFill="1" applyAlignment="1">
      <alignment horizontal="left" vertical="top" wrapText="1"/>
    </xf>
    <xf numFmtId="3" fontId="9" fillId="5" borderId="1" xfId="1" applyNumberFormat="1" applyFont="1" applyFill="1" applyBorder="1" applyAlignment="1" applyProtection="1">
      <alignment horizontal="left" vertical="top" wrapText="1"/>
    </xf>
    <xf numFmtId="3" fontId="2" fillId="7" borderId="1" xfId="0" applyNumberFormat="1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 wrapText="1"/>
    </xf>
    <xf numFmtId="0" fontId="5" fillId="8" borderId="1" xfId="0" applyFont="1" applyFill="1" applyBorder="1" applyAlignment="1">
      <alignment horizontal="left" vertical="top" wrapText="1"/>
    </xf>
    <xf numFmtId="0" fontId="5" fillId="7" borderId="1" xfId="0" applyFont="1" applyFill="1" applyBorder="1" applyAlignment="1">
      <alignment horizontal="left" vertical="top" wrapText="1"/>
    </xf>
    <xf numFmtId="3" fontId="2" fillId="8" borderId="1" xfId="0" applyNumberFormat="1" applyFont="1" applyFill="1" applyBorder="1" applyAlignment="1">
      <alignment horizontal="left" vertical="top" wrapText="1"/>
    </xf>
    <xf numFmtId="0" fontId="5" fillId="7" borderId="1" xfId="0" applyFont="1" applyFill="1" applyBorder="1" applyAlignment="1">
      <alignment horizontal="center" vertical="top" wrapText="1"/>
    </xf>
    <xf numFmtId="0" fontId="9" fillId="7" borderId="1" xfId="1" applyFont="1" applyFill="1" applyBorder="1" applyAlignment="1" applyProtection="1">
      <alignment horizontal="left" vertical="top" wrapText="1"/>
    </xf>
    <xf numFmtId="0" fontId="5" fillId="7" borderId="0" xfId="0" applyFont="1" applyFill="1" applyAlignment="1">
      <alignment vertical="top" wrapText="1"/>
    </xf>
    <xf numFmtId="0" fontId="5" fillId="7" borderId="0" xfId="0" applyFont="1" applyFill="1" applyBorder="1" applyAlignment="1">
      <alignment vertical="top" wrapText="1"/>
    </xf>
    <xf numFmtId="0" fontId="5" fillId="8" borderId="1" xfId="0" applyFont="1" applyFill="1" applyBorder="1" applyAlignment="1">
      <alignment horizontal="center" vertical="top" wrapText="1"/>
    </xf>
    <xf numFmtId="3" fontId="5" fillId="8" borderId="1" xfId="0" applyNumberFormat="1" applyFont="1" applyFill="1" applyBorder="1" applyAlignment="1">
      <alignment horizontal="left" vertical="top" wrapText="1"/>
    </xf>
    <xf numFmtId="0" fontId="9" fillId="8" borderId="1" xfId="1" applyFont="1" applyFill="1" applyBorder="1" applyAlignment="1" applyProtection="1">
      <alignment horizontal="left" vertical="top" wrapText="1"/>
    </xf>
    <xf numFmtId="0" fontId="5" fillId="8" borderId="0" xfId="0" applyFont="1" applyFill="1" applyAlignment="1">
      <alignment vertical="top" wrapText="1"/>
    </xf>
    <xf numFmtId="0" fontId="5" fillId="8" borderId="0" xfId="0" applyFont="1" applyFill="1" applyBorder="1" applyAlignment="1">
      <alignment vertical="top" wrapText="1"/>
    </xf>
    <xf numFmtId="0" fontId="1" fillId="8" borderId="1" xfId="2" applyFont="1" applyFill="1" applyBorder="1" applyAlignment="1">
      <alignment horizontal="left" vertical="top" wrapText="1"/>
    </xf>
    <xf numFmtId="0" fontId="1" fillId="8" borderId="1" xfId="0" applyFont="1" applyFill="1" applyBorder="1" applyAlignment="1" applyProtection="1">
      <alignment horizontal="left" vertical="top" wrapText="1"/>
      <protection hidden="1"/>
    </xf>
    <xf numFmtId="49" fontId="5" fillId="8" borderId="1" xfId="0" applyNumberFormat="1" applyFont="1" applyFill="1" applyBorder="1" applyAlignment="1">
      <alignment horizontal="left" vertical="top" wrapText="1"/>
    </xf>
    <xf numFmtId="0" fontId="9" fillId="8" borderId="1" xfId="1" applyFont="1" applyFill="1" applyBorder="1" applyAlignment="1" applyProtection="1">
      <alignment horizontal="left" vertical="top" wrapText="1"/>
      <protection hidden="1"/>
    </xf>
    <xf numFmtId="0" fontId="1" fillId="7" borderId="1" xfId="2" applyFont="1" applyFill="1" applyBorder="1" applyAlignment="1">
      <alignment horizontal="left" vertical="top" wrapText="1"/>
    </xf>
    <xf numFmtId="0" fontId="8" fillId="5" borderId="1" xfId="1" applyFont="1" applyFill="1" applyBorder="1" applyAlignment="1" applyProtection="1">
      <alignment horizontal="left" vertical="top" wrapText="1"/>
    </xf>
    <xf numFmtId="0" fontId="8" fillId="5" borderId="1" xfId="1" applyFont="1" applyFill="1" applyBorder="1" applyAlignment="1" applyProtection="1">
      <alignment horizontal="left" vertical="top" wrapText="1"/>
      <protection hidden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5" borderId="0" xfId="0" applyFont="1" applyFill="1" applyBorder="1" applyAlignment="1">
      <alignment vertical="top" wrapText="1"/>
    </xf>
    <xf numFmtId="0" fontId="10" fillId="5" borderId="0" xfId="0" applyFont="1" applyFill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5" borderId="0" xfId="0" applyFont="1" applyFill="1" applyAlignment="1">
      <alignment horizontal="center" vertical="top" wrapText="1"/>
    </xf>
    <xf numFmtId="0" fontId="3" fillId="5" borderId="0" xfId="0" applyFont="1" applyFill="1" applyBorder="1" applyAlignment="1">
      <alignment vertical="top" wrapText="1"/>
    </xf>
    <xf numFmtId="0" fontId="3" fillId="5" borderId="0" xfId="0" applyFont="1" applyFill="1" applyAlignment="1">
      <alignment vertical="top" wrapText="1"/>
    </xf>
    <xf numFmtId="0" fontId="10" fillId="5" borderId="0" xfId="0" applyFont="1" applyFill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10" fillId="5" borderId="0" xfId="0" applyFont="1" applyFill="1" applyAlignment="1">
      <alignment horizontal="center" vertical="top" wrapText="1"/>
    </xf>
    <xf numFmtId="0" fontId="3" fillId="5" borderId="0" xfId="0" applyFont="1" applyFill="1" applyBorder="1" applyAlignment="1">
      <alignment horizontal="justify" vertical="top" wrapText="1"/>
    </xf>
    <xf numFmtId="0" fontId="10" fillId="5" borderId="4" xfId="0" applyFont="1" applyFill="1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3" fillId="5" borderId="0" xfId="0" applyFont="1" applyFill="1" applyBorder="1" applyAlignment="1">
      <alignment vertical="top" wrapText="1"/>
    </xf>
    <xf numFmtId="0" fontId="13" fillId="5" borderId="0" xfId="0" applyFont="1" applyFill="1" applyAlignment="1">
      <alignment vertical="top" wrapText="1"/>
    </xf>
    <xf numFmtId="0" fontId="14" fillId="5" borderId="0" xfId="0" applyFont="1" applyFill="1" applyBorder="1" applyAlignment="1">
      <alignment vertical="top" wrapText="1"/>
    </xf>
    <xf numFmtId="0" fontId="14" fillId="5" borderId="0" xfId="0" applyFont="1" applyFill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5" fillId="5" borderId="1" xfId="0" applyFont="1" applyFill="1" applyBorder="1" applyAlignment="1">
      <alignment horizontal="center" vertical="top"/>
    </xf>
    <xf numFmtId="0" fontId="15" fillId="5" borderId="1" xfId="0" applyFont="1" applyFill="1" applyBorder="1" applyAlignment="1">
      <alignment vertical="top" wrapText="1"/>
    </xf>
    <xf numFmtId="49" fontId="15" fillId="5" borderId="1" xfId="0" applyNumberFormat="1" applyFont="1" applyFill="1" applyBorder="1" applyAlignment="1">
      <alignment vertical="top"/>
    </xf>
    <xf numFmtId="0" fontId="15" fillId="5" borderId="1" xfId="0" applyFont="1" applyFill="1" applyBorder="1" applyAlignment="1">
      <alignment vertical="top"/>
    </xf>
    <xf numFmtId="49" fontId="15" fillId="0" borderId="1" xfId="0" applyNumberFormat="1" applyFont="1" applyBorder="1" applyAlignment="1">
      <alignment horizontal="left" vertical="top"/>
    </xf>
    <xf numFmtId="0" fontId="15" fillId="0" borderId="1" xfId="0" applyFont="1" applyBorder="1" applyAlignment="1">
      <alignment horizontal="left" vertical="top"/>
    </xf>
    <xf numFmtId="49" fontId="15" fillId="5" borderId="1" xfId="0" applyNumberFormat="1" applyFont="1" applyFill="1" applyBorder="1" applyAlignment="1">
      <alignment vertical="top" wrapText="1"/>
    </xf>
    <xf numFmtId="0" fontId="15" fillId="5" borderId="1" xfId="0" applyFont="1" applyFill="1" applyBorder="1" applyAlignment="1">
      <alignment horizontal="center" vertical="top" wrapText="1"/>
    </xf>
    <xf numFmtId="0" fontId="18" fillId="5" borderId="1" xfId="0" applyFont="1" applyFill="1" applyBorder="1" applyAlignment="1">
      <alignment horizontal="center" vertical="top"/>
    </xf>
    <xf numFmtId="49" fontId="18" fillId="5" borderId="1" xfId="0" applyNumberFormat="1" applyFont="1" applyFill="1" applyBorder="1" applyAlignment="1">
      <alignment vertical="top"/>
    </xf>
    <xf numFmtId="0" fontId="18" fillId="5" borderId="1" xfId="0" applyFont="1" applyFill="1" applyBorder="1" applyAlignment="1">
      <alignment vertical="top"/>
    </xf>
    <xf numFmtId="0" fontId="18" fillId="5" borderId="1" xfId="0" applyFont="1" applyFill="1" applyBorder="1" applyAlignment="1">
      <alignment horizontal="center" vertical="top" wrapText="1"/>
    </xf>
    <xf numFmtId="0" fontId="18" fillId="5" borderId="1" xfId="0" applyFont="1" applyFill="1" applyBorder="1" applyAlignment="1">
      <alignment vertical="top" wrapText="1"/>
    </xf>
    <xf numFmtId="49" fontId="18" fillId="5" borderId="1" xfId="0" applyNumberFormat="1" applyFont="1" applyFill="1" applyBorder="1" applyAlignment="1">
      <alignment horizontal="left" vertical="top"/>
    </xf>
    <xf numFmtId="0" fontId="18" fillId="5" borderId="1" xfId="0" applyFont="1" applyFill="1" applyBorder="1" applyAlignment="1">
      <alignment horizontal="left" vertical="top"/>
    </xf>
    <xf numFmtId="0" fontId="18" fillId="5" borderId="5" xfId="0" applyFont="1" applyFill="1" applyBorder="1" applyAlignment="1">
      <alignment horizontal="center" vertical="top"/>
    </xf>
    <xf numFmtId="0" fontId="19" fillId="5" borderId="1" xfId="0" applyFont="1" applyFill="1" applyBorder="1" applyAlignment="1">
      <alignment vertical="top" wrapText="1"/>
    </xf>
    <xf numFmtId="0" fontId="19" fillId="5" borderId="1" xfId="0" applyFont="1" applyFill="1" applyBorder="1" applyAlignment="1">
      <alignment horizontal="center" vertical="top"/>
    </xf>
    <xf numFmtId="0" fontId="15" fillId="17" borderId="1" xfId="0" applyFont="1" applyFill="1" applyBorder="1" applyAlignment="1">
      <alignment vertical="top" wrapText="1"/>
    </xf>
    <xf numFmtId="0" fontId="15" fillId="6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top" wrapText="1"/>
    </xf>
    <xf numFmtId="0" fontId="13" fillId="5" borderId="0" xfId="0" applyFont="1" applyFill="1" applyAlignment="1">
      <alignment vertical="center" wrapText="1"/>
    </xf>
    <xf numFmtId="0" fontId="3" fillId="5" borderId="1" xfId="0" applyFont="1" applyFill="1" applyBorder="1" applyAlignment="1">
      <alignment vertical="top" wrapText="1"/>
    </xf>
    <xf numFmtId="0" fontId="21" fillId="5" borderId="1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top" wrapText="1"/>
    </xf>
    <xf numFmtId="0" fontId="10" fillId="5" borderId="6" xfId="0" applyFont="1" applyFill="1" applyBorder="1" applyAlignment="1">
      <alignment horizontal="center" vertical="top" wrapText="1"/>
    </xf>
    <xf numFmtId="0" fontId="11" fillId="12" borderId="1" xfId="0" applyFont="1" applyFill="1" applyBorder="1" applyAlignment="1">
      <alignment horizontal="center" vertical="top" wrapText="1"/>
    </xf>
    <xf numFmtId="0" fontId="17" fillId="13" borderId="1" xfId="0" applyFont="1" applyFill="1" applyBorder="1" applyAlignment="1">
      <alignment horizontal="center" vertical="top" wrapText="1"/>
    </xf>
    <xf numFmtId="0" fontId="17" fillId="14" borderId="1" xfId="0" applyFont="1" applyFill="1" applyBorder="1" applyAlignment="1">
      <alignment horizontal="center" vertical="top" wrapText="1"/>
    </xf>
    <xf numFmtId="0" fontId="22" fillId="5" borderId="6" xfId="0" applyFont="1" applyFill="1" applyBorder="1" applyAlignment="1">
      <alignment horizontal="center" vertical="top" wrapText="1"/>
    </xf>
    <xf numFmtId="49" fontId="10" fillId="5" borderId="2" xfId="0" applyNumberFormat="1" applyFont="1" applyFill="1" applyBorder="1" applyAlignment="1">
      <alignment horizontal="center" vertical="center" wrapText="1"/>
    </xf>
    <xf numFmtId="49" fontId="10" fillId="5" borderId="8" xfId="0" applyNumberFormat="1" applyFont="1" applyFill="1" applyBorder="1" applyAlignment="1">
      <alignment horizontal="center" vertical="center" wrapText="1"/>
    </xf>
    <xf numFmtId="49" fontId="10" fillId="5" borderId="3" xfId="0" applyNumberFormat="1" applyFont="1" applyFill="1" applyBorder="1" applyAlignment="1">
      <alignment horizontal="center" vertical="center" wrapText="1"/>
    </xf>
    <xf numFmtId="0" fontId="16" fillId="13" borderId="1" xfId="0" applyFont="1" applyFill="1" applyBorder="1" applyAlignment="1">
      <alignment horizontal="center" vertical="top" wrapText="1"/>
    </xf>
    <xf numFmtId="0" fontId="16" fillId="14" borderId="1" xfId="0" applyFont="1" applyFill="1" applyBorder="1" applyAlignment="1">
      <alignment horizontal="center" vertical="top" wrapText="1"/>
    </xf>
    <xf numFmtId="166" fontId="20" fillId="0" borderId="0" xfId="0" applyNumberFormat="1" applyFont="1" applyAlignment="1">
      <alignment horizontal="center" vertical="center" wrapText="1"/>
    </xf>
    <xf numFmtId="166" fontId="20" fillId="0" borderId="6" xfId="0" applyNumberFormat="1" applyFont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9" borderId="12" xfId="0" applyFont="1" applyFill="1" applyBorder="1" applyAlignment="1">
      <alignment horizontal="center" vertical="top" wrapText="1"/>
    </xf>
    <xf numFmtId="0" fontId="6" fillId="9" borderId="13" xfId="0" applyFont="1" applyFill="1" applyBorder="1" applyAlignment="1">
      <alignment horizontal="center" vertical="top" wrapText="1"/>
    </xf>
    <xf numFmtId="0" fontId="6" fillId="9" borderId="5" xfId="0" applyFont="1" applyFill="1" applyBorder="1" applyAlignment="1">
      <alignment horizontal="center" vertical="top" wrapText="1"/>
    </xf>
    <xf numFmtId="0" fontId="6" fillId="10" borderId="12" xfId="0" applyFont="1" applyFill="1" applyBorder="1" applyAlignment="1">
      <alignment horizontal="center" vertical="top" wrapText="1"/>
    </xf>
    <xf numFmtId="0" fontId="6" fillId="10" borderId="13" xfId="0" applyFont="1" applyFill="1" applyBorder="1" applyAlignment="1">
      <alignment horizontal="center" vertical="top" wrapText="1"/>
    </xf>
    <xf numFmtId="0" fontId="6" fillId="10" borderId="5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12" fillId="0" borderId="8" xfId="0" applyFont="1" applyBorder="1"/>
    <xf numFmtId="0" fontId="12" fillId="0" borderId="3" xfId="0" applyFont="1" applyBorder="1"/>
    <xf numFmtId="0" fontId="6" fillId="2" borderId="12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11" borderId="12" xfId="0" applyFont="1" applyFill="1" applyBorder="1" applyAlignment="1">
      <alignment horizontal="center" vertical="top" wrapText="1"/>
    </xf>
    <xf numFmtId="0" fontId="6" fillId="11" borderId="13" xfId="0" applyFont="1" applyFill="1" applyBorder="1" applyAlignment="1">
      <alignment horizontal="center" vertical="top" wrapText="1"/>
    </xf>
    <xf numFmtId="0" fontId="6" fillId="11" borderId="5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14" borderId="12" xfId="0" applyFont="1" applyFill="1" applyBorder="1" applyAlignment="1">
      <alignment horizontal="center" vertical="top" wrapText="1"/>
    </xf>
    <xf numFmtId="0" fontId="6" fillId="14" borderId="13" xfId="0" applyFont="1" applyFill="1" applyBorder="1" applyAlignment="1">
      <alignment horizontal="center" vertical="top" wrapText="1"/>
    </xf>
    <xf numFmtId="0" fontId="6" fillId="14" borderId="5" xfId="0" applyFont="1" applyFill="1" applyBorder="1" applyAlignment="1">
      <alignment horizontal="center" vertical="top" wrapText="1"/>
    </xf>
    <xf numFmtId="164" fontId="6" fillId="3" borderId="9" xfId="0" applyNumberFormat="1" applyFont="1" applyFill="1" applyBorder="1" applyAlignment="1">
      <alignment horizontal="center" vertical="top" wrapText="1"/>
    </xf>
    <xf numFmtId="164" fontId="6" fillId="3" borderId="11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6" fillId="3" borderId="7" xfId="0" applyNumberFormat="1" applyFont="1" applyFill="1" applyBorder="1" applyAlignment="1">
      <alignment horizontal="center" vertical="top" wrapText="1"/>
    </xf>
    <xf numFmtId="0" fontId="6" fillId="16" borderId="12" xfId="0" applyFont="1" applyFill="1" applyBorder="1" applyAlignment="1">
      <alignment horizontal="center" vertical="top" wrapText="1"/>
    </xf>
    <xf numFmtId="0" fontId="6" fillId="16" borderId="13" xfId="0" applyFont="1" applyFill="1" applyBorder="1" applyAlignment="1">
      <alignment horizontal="center" vertical="top" wrapText="1"/>
    </xf>
    <xf numFmtId="0" fontId="6" fillId="16" borderId="5" xfId="0" applyFont="1" applyFill="1" applyBorder="1" applyAlignment="1">
      <alignment horizontal="center" vertical="top" wrapText="1"/>
    </xf>
  </cellXfs>
  <cellStyles count="3">
    <cellStyle name="Hipervínculo" xfId="1" builtinId="8"/>
    <cellStyle name="Normal" xfId="0" builtinId="0"/>
    <cellStyle name="Normal_Hoja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0</xdr:rowOff>
    </xdr:from>
    <xdr:to>
      <xdr:col>2</xdr:col>
      <xdr:colOff>1476375</xdr:colOff>
      <xdr:row>3</xdr:row>
      <xdr:rowOff>28575</xdr:rowOff>
    </xdr:to>
    <xdr:pic>
      <xdr:nvPicPr>
        <xdr:cNvPr id="3908" name="Imagen 1" descr="COPIA CONTROLA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389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0</xdr:rowOff>
    </xdr:from>
    <xdr:to>
      <xdr:col>3</xdr:col>
      <xdr:colOff>0</xdr:colOff>
      <xdr:row>3</xdr:row>
      <xdr:rowOff>180975</xdr:rowOff>
    </xdr:to>
    <xdr:pic>
      <xdr:nvPicPr>
        <xdr:cNvPr id="2884" name="Imagen 1" descr="COPIA CONTROLA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44767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0</xdr:rowOff>
    </xdr:from>
    <xdr:to>
      <xdr:col>3</xdr:col>
      <xdr:colOff>0</xdr:colOff>
      <xdr:row>3</xdr:row>
      <xdr:rowOff>180975</xdr:rowOff>
    </xdr:to>
    <xdr:pic>
      <xdr:nvPicPr>
        <xdr:cNvPr id="1900" name="Imagen 1" descr="COPIA CONTROLA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50387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mailto:margecassiani@yahoo.es" TargetMode="External"/><Relationship Id="rId18" Type="http://schemas.openxmlformats.org/officeDocument/2006/relationships/hyperlink" Target="mailto:mairavivesd@hotmail.com" TargetMode="External"/><Relationship Id="rId26" Type="http://schemas.openxmlformats.org/officeDocument/2006/relationships/hyperlink" Target="mailto:noemyjon@hotmail.com" TargetMode="External"/><Relationship Id="rId39" Type="http://schemas.openxmlformats.org/officeDocument/2006/relationships/hyperlink" Target="mailto:anaturista@hotmail.com" TargetMode="External"/><Relationship Id="rId21" Type="http://schemas.openxmlformats.org/officeDocument/2006/relationships/hyperlink" Target="mailto:mijimenezh@hotmail.com" TargetMode="External"/><Relationship Id="rId34" Type="http://schemas.openxmlformats.org/officeDocument/2006/relationships/hyperlink" Target="mailto:arbaca29@hotmail.com" TargetMode="External"/><Relationship Id="rId42" Type="http://schemas.openxmlformats.org/officeDocument/2006/relationships/hyperlink" Target="mailto:catajulio@yahoo.com" TargetMode="External"/><Relationship Id="rId47" Type="http://schemas.openxmlformats.org/officeDocument/2006/relationships/hyperlink" Target="mailto:jemarzu@gmail.com" TargetMode="External"/><Relationship Id="rId50" Type="http://schemas.openxmlformats.org/officeDocument/2006/relationships/hyperlink" Target="mailto:carlosheida@hotmail.com" TargetMode="External"/><Relationship Id="rId55" Type="http://schemas.openxmlformats.org/officeDocument/2006/relationships/hyperlink" Target="mailto:sanlu_46@hotmail.com" TargetMode="External"/><Relationship Id="rId63" Type="http://schemas.openxmlformats.org/officeDocument/2006/relationships/hyperlink" Target="mailto:tulicesar@yahoo.com" TargetMode="External"/><Relationship Id="rId68" Type="http://schemas.openxmlformats.org/officeDocument/2006/relationships/hyperlink" Target="mailto:jalsandoval@yahoo.com" TargetMode="External"/><Relationship Id="rId76" Type="http://schemas.openxmlformats.org/officeDocument/2006/relationships/hyperlink" Target="mailto:gisellahernandez@hotmail.com" TargetMode="External"/><Relationship Id="rId7" Type="http://schemas.openxmlformats.org/officeDocument/2006/relationships/hyperlink" Target="mailto:jalmanza48@yahoo.com" TargetMode="External"/><Relationship Id="rId71" Type="http://schemas.openxmlformats.org/officeDocument/2006/relationships/hyperlink" Target="mailto:edinsonvillalba@gmail.com" TargetMode="External"/><Relationship Id="rId2" Type="http://schemas.openxmlformats.org/officeDocument/2006/relationships/hyperlink" Target="mailto:ortega0662@yahoo.com" TargetMode="External"/><Relationship Id="rId16" Type="http://schemas.openxmlformats.org/officeDocument/2006/relationships/hyperlink" Target="mailto:luiser42@hotrmail.com" TargetMode="External"/><Relationship Id="rId29" Type="http://schemas.openxmlformats.org/officeDocument/2006/relationships/hyperlink" Target="mailto:fernandezcarina@hotmail.com" TargetMode="External"/><Relationship Id="rId11" Type="http://schemas.openxmlformats.org/officeDocument/2006/relationships/hyperlink" Target="mailto:ocmendozag@hotmail.com" TargetMode="External"/><Relationship Id="rId24" Type="http://schemas.openxmlformats.org/officeDocument/2006/relationships/hyperlink" Target="mailto:oscastq@yahoo.com" TargetMode="External"/><Relationship Id="rId32" Type="http://schemas.openxmlformats.org/officeDocument/2006/relationships/hyperlink" Target="mailto:farigocu@hotmail.com" TargetMode="External"/><Relationship Id="rId37" Type="http://schemas.openxmlformats.org/officeDocument/2006/relationships/hyperlink" Target="mailto:wdrior@gmail.com" TargetMode="External"/><Relationship Id="rId40" Type="http://schemas.openxmlformats.org/officeDocument/2006/relationships/hyperlink" Target="mailto:esjar@latinmail.com" TargetMode="External"/><Relationship Id="rId45" Type="http://schemas.openxmlformats.org/officeDocument/2006/relationships/hyperlink" Target="mailto:teacher.ariel@hotmail.com" TargetMode="External"/><Relationship Id="rId53" Type="http://schemas.openxmlformats.org/officeDocument/2006/relationships/hyperlink" Target="mailto:martizanegrete@hotmail.com" TargetMode="External"/><Relationship Id="rId58" Type="http://schemas.openxmlformats.org/officeDocument/2006/relationships/hyperlink" Target="mailto:raulpaniagua@gmail.com" TargetMode="External"/><Relationship Id="rId66" Type="http://schemas.openxmlformats.org/officeDocument/2006/relationships/hyperlink" Target="mailto:anlate06@hotmail.com" TargetMode="External"/><Relationship Id="rId74" Type="http://schemas.openxmlformats.org/officeDocument/2006/relationships/hyperlink" Target="mailto:luistroco28@hotmail.com" TargetMode="External"/><Relationship Id="rId79" Type="http://schemas.openxmlformats.org/officeDocument/2006/relationships/hyperlink" Target="mailto:maresuru@hotmail.com" TargetMode="External"/><Relationship Id="rId5" Type="http://schemas.openxmlformats.org/officeDocument/2006/relationships/hyperlink" Target="mailto:tacas.2009@hotmail.com" TargetMode="External"/><Relationship Id="rId61" Type="http://schemas.openxmlformats.org/officeDocument/2006/relationships/hyperlink" Target="mailto:lesbiapertuz@hotmail.com" TargetMode="External"/><Relationship Id="rId10" Type="http://schemas.openxmlformats.org/officeDocument/2006/relationships/hyperlink" Target="mailto:romuvcalidad@yahoo.es" TargetMode="External"/><Relationship Id="rId19" Type="http://schemas.openxmlformats.org/officeDocument/2006/relationships/hyperlink" Target="mailto:arturoverbel306@yahoo.COM" TargetMode="External"/><Relationship Id="rId31" Type="http://schemas.openxmlformats.org/officeDocument/2006/relationships/hyperlink" Target="mailto:raegoti@hotmail.com" TargetMode="External"/><Relationship Id="rId44" Type="http://schemas.openxmlformats.org/officeDocument/2006/relationships/hyperlink" Target="mailto:55gabrielmartinez@yahoo.com" TargetMode="External"/><Relationship Id="rId52" Type="http://schemas.openxmlformats.org/officeDocument/2006/relationships/hyperlink" Target="mailto:rcalvodel@hotmail.com" TargetMode="External"/><Relationship Id="rId60" Type="http://schemas.openxmlformats.org/officeDocument/2006/relationships/hyperlink" Target="mailto:jupecor@yahoo.es" TargetMode="External"/><Relationship Id="rId65" Type="http://schemas.openxmlformats.org/officeDocument/2006/relationships/hyperlink" Target="mailto:martinezmaria@hotmail.com" TargetMode="External"/><Relationship Id="rId73" Type="http://schemas.openxmlformats.org/officeDocument/2006/relationships/hyperlink" Target="mailto:lucyuparer@yahoo.com" TargetMode="External"/><Relationship Id="rId78" Type="http://schemas.openxmlformats.org/officeDocument/2006/relationships/hyperlink" Target="mailto:lirodiaz@yahoo.es" TargetMode="External"/><Relationship Id="rId81" Type="http://schemas.openxmlformats.org/officeDocument/2006/relationships/printerSettings" Target="../printerSettings/printerSettings5.bin"/><Relationship Id="rId4" Type="http://schemas.openxmlformats.org/officeDocument/2006/relationships/hyperlink" Target="mailto:marioxtg@hotmail.com" TargetMode="External"/><Relationship Id="rId9" Type="http://schemas.openxmlformats.org/officeDocument/2006/relationships/hyperlink" Target="mailto:jsantos@colmayorbolivar.edu.co" TargetMode="External"/><Relationship Id="rId14" Type="http://schemas.openxmlformats.org/officeDocument/2006/relationships/hyperlink" Target="mailto:jriicaurteg@hotmail.com" TargetMode="External"/><Relationship Id="rId22" Type="http://schemas.openxmlformats.org/officeDocument/2006/relationships/hyperlink" Target="mailto:juancartagena2007@hotmail.com" TargetMode="External"/><Relationship Id="rId27" Type="http://schemas.openxmlformats.org/officeDocument/2006/relationships/hyperlink" Target="mailto:edipez72718@hotmail.com" TargetMode="External"/><Relationship Id="rId30" Type="http://schemas.openxmlformats.org/officeDocument/2006/relationships/hyperlink" Target="mailto:rflorezg@gmail.com" TargetMode="External"/><Relationship Id="rId35" Type="http://schemas.openxmlformats.org/officeDocument/2006/relationships/hyperlink" Target="mailto:cacerescabrales@gmail.com" TargetMode="External"/><Relationship Id="rId43" Type="http://schemas.openxmlformats.org/officeDocument/2006/relationships/hyperlink" Target="mailto:altebarz@hotmail.com" TargetMode="External"/><Relationship Id="rId48" Type="http://schemas.openxmlformats.org/officeDocument/2006/relationships/hyperlink" Target="mailto:rmaya2002@gmail.com" TargetMode="External"/><Relationship Id="rId56" Type="http://schemas.openxmlformats.org/officeDocument/2006/relationships/hyperlink" Target="mailto:wildhell03@hotmail.com" TargetMode="External"/><Relationship Id="rId64" Type="http://schemas.openxmlformats.org/officeDocument/2006/relationships/hyperlink" Target="mailto:mariajosetorresposada@yahoo.es" TargetMode="External"/><Relationship Id="rId69" Type="http://schemas.openxmlformats.org/officeDocument/2006/relationships/hyperlink" Target="mailto:jairoantoniosalazar@yahoo.es" TargetMode="External"/><Relationship Id="rId77" Type="http://schemas.openxmlformats.org/officeDocument/2006/relationships/hyperlink" Target="mailto:fernandi_1222@hotmail.es" TargetMode="External"/><Relationship Id="rId8" Type="http://schemas.openxmlformats.org/officeDocument/2006/relationships/hyperlink" Target="mailto:mubamag@hotmail.com" TargetMode="External"/><Relationship Id="rId51" Type="http://schemas.openxmlformats.org/officeDocument/2006/relationships/hyperlink" Target="mailto:rociomorales@hotmail.com" TargetMode="External"/><Relationship Id="rId72" Type="http://schemas.openxmlformats.org/officeDocument/2006/relationships/hyperlink" Target="mailto:glevis67@hotmail.com" TargetMode="External"/><Relationship Id="rId80" Type="http://schemas.openxmlformats.org/officeDocument/2006/relationships/hyperlink" Target="mailto:mcamacho@colmayorbolivar.edu.co" TargetMode="External"/><Relationship Id="rId3" Type="http://schemas.openxmlformats.org/officeDocument/2006/relationships/hyperlink" Target="mailto:wguacari@hotmail.com" TargetMode="External"/><Relationship Id="rId12" Type="http://schemas.openxmlformats.org/officeDocument/2006/relationships/hyperlink" Target="mailto:marycaranzap@yahoo.es" TargetMode="External"/><Relationship Id="rId17" Type="http://schemas.openxmlformats.org/officeDocument/2006/relationships/hyperlink" Target="mailto:cledysromero@hotmail.com" TargetMode="External"/><Relationship Id="rId25" Type="http://schemas.openxmlformats.org/officeDocument/2006/relationships/hyperlink" Target="mailto:lindamarqui23@hotmail.com" TargetMode="External"/><Relationship Id="rId33" Type="http://schemas.openxmlformats.org/officeDocument/2006/relationships/hyperlink" Target="mailto:mobasa5@hotmail.com" TargetMode="External"/><Relationship Id="rId38" Type="http://schemas.openxmlformats.org/officeDocument/2006/relationships/hyperlink" Target="mailto:guzmanbeltran74@hotmail" TargetMode="External"/><Relationship Id="rId46" Type="http://schemas.openxmlformats.org/officeDocument/2006/relationships/hyperlink" Target="mailto:nesmarpa26@yahoo.es" TargetMode="External"/><Relationship Id="rId59" Type="http://schemas.openxmlformats.org/officeDocument/2006/relationships/hyperlink" Target="mailto:isaperez9@hotmail.com" TargetMode="External"/><Relationship Id="rId67" Type="http://schemas.openxmlformats.org/officeDocument/2006/relationships/hyperlink" Target="mailto:becodelvalle@gmail.com" TargetMode="External"/><Relationship Id="rId20" Type="http://schemas.openxmlformats.org/officeDocument/2006/relationships/hyperlink" Target="mailto:fabiangarciajulio@yahoo.com" TargetMode="External"/><Relationship Id="rId41" Type="http://schemas.openxmlformats.org/officeDocument/2006/relationships/hyperlink" Target="mailto:odejima@hotmail.com" TargetMode="External"/><Relationship Id="rId54" Type="http://schemas.openxmlformats.org/officeDocument/2006/relationships/hyperlink" Target="mailto:cielo20001@hotmail.com" TargetMode="External"/><Relationship Id="rId62" Type="http://schemas.openxmlformats.org/officeDocument/2006/relationships/hyperlink" Target="mailto:bruniprins@hotmail.com" TargetMode="External"/><Relationship Id="rId70" Type="http://schemas.openxmlformats.org/officeDocument/2006/relationships/hyperlink" Target="mailto:lyances@colmayorbolivar.edu.co" TargetMode="External"/><Relationship Id="rId75" Type="http://schemas.openxmlformats.org/officeDocument/2006/relationships/hyperlink" Target="mailto:sgarcia33@misena.edu.co" TargetMode="External"/><Relationship Id="rId1" Type="http://schemas.openxmlformats.org/officeDocument/2006/relationships/hyperlink" Target="mailto:leocampor@hotmail.com" TargetMode="External"/><Relationship Id="rId6" Type="http://schemas.openxmlformats.org/officeDocument/2006/relationships/hyperlink" Target="mailto:emersonricu@hotmail.com" TargetMode="External"/><Relationship Id="rId15" Type="http://schemas.openxmlformats.org/officeDocument/2006/relationships/hyperlink" Target="mailto:vzuluagamo7@hotmail.com" TargetMode="External"/><Relationship Id="rId23" Type="http://schemas.openxmlformats.org/officeDocument/2006/relationships/hyperlink" Target="mailto:nathaliecastilla@yahoo.com" TargetMode="External"/><Relationship Id="rId28" Type="http://schemas.openxmlformats.org/officeDocument/2006/relationships/hyperlink" Target="mailto:ndiazsalom@gmail.com" TargetMode="External"/><Relationship Id="rId36" Type="http://schemas.openxmlformats.org/officeDocument/2006/relationships/hyperlink" Target="mailto:pedrocamargocastillo@hotmail.com" TargetMode="External"/><Relationship Id="rId49" Type="http://schemas.openxmlformats.org/officeDocument/2006/relationships/hyperlink" Target="mailto:paolamercado20@yahoo.com" TargetMode="External"/><Relationship Id="rId57" Type="http://schemas.openxmlformats.org/officeDocument/2006/relationships/hyperlink" Target="mailto:kpajaro22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N41"/>
  <sheetViews>
    <sheetView zoomScale="75" zoomScaleNormal="75" zoomScalePageLayoutView="75" workbookViewId="0">
      <pane ySplit="7" topLeftCell="A8" activePane="bottomLeft" state="frozen"/>
      <selection pane="bottomLeft" activeCell="H10" sqref="H10"/>
    </sheetView>
  </sheetViews>
  <sheetFormatPr baseColWidth="10" defaultRowHeight="14.25" x14ac:dyDescent="0.25"/>
  <cols>
    <col min="1" max="1" width="5.7109375" style="85" customWidth="1"/>
    <col min="2" max="2" width="36.140625" style="77" customWidth="1"/>
    <col min="3" max="3" width="42.85546875" style="77" customWidth="1"/>
    <col min="4" max="9" width="11.42578125" style="73" customWidth="1"/>
    <col min="10" max="16384" width="11.42578125" style="74"/>
  </cols>
  <sheetData>
    <row r="1" spans="1:92" ht="15" customHeight="1" x14ac:dyDescent="0.25">
      <c r="A1" s="122"/>
      <c r="B1" s="122"/>
      <c r="C1" s="122"/>
      <c r="D1" s="74"/>
      <c r="E1" s="74"/>
      <c r="F1" s="74"/>
      <c r="G1" s="74"/>
      <c r="H1" s="74"/>
      <c r="I1" s="74"/>
    </row>
    <row r="2" spans="1:92" ht="15" customHeight="1" x14ac:dyDescent="0.25">
      <c r="A2" s="122"/>
      <c r="B2" s="122"/>
      <c r="C2" s="122"/>
      <c r="D2" s="74"/>
      <c r="E2" s="74"/>
      <c r="F2" s="74"/>
      <c r="G2" s="74"/>
      <c r="H2" s="74"/>
      <c r="I2" s="74"/>
    </row>
    <row r="3" spans="1:92" ht="15" customHeight="1" x14ac:dyDescent="0.25">
      <c r="A3" s="122"/>
      <c r="B3" s="122"/>
      <c r="C3" s="122"/>
      <c r="D3" s="74"/>
      <c r="E3" s="74"/>
      <c r="F3" s="74"/>
      <c r="G3" s="74"/>
      <c r="H3" s="74"/>
      <c r="I3" s="74"/>
    </row>
    <row r="4" spans="1:92" ht="26.45" customHeight="1" x14ac:dyDescent="0.25">
      <c r="A4" s="123"/>
      <c r="B4" s="123"/>
      <c r="C4" s="123"/>
      <c r="D4" s="74"/>
      <c r="E4" s="74"/>
      <c r="F4" s="74"/>
      <c r="G4" s="74"/>
      <c r="H4" s="74"/>
      <c r="I4" s="74"/>
    </row>
    <row r="5" spans="1:92" ht="15" customHeight="1" x14ac:dyDescent="0.25">
      <c r="A5" s="124" t="s">
        <v>765</v>
      </c>
      <c r="B5" s="124"/>
      <c r="C5" s="124"/>
    </row>
    <row r="6" spans="1:92" s="84" customFormat="1" ht="14.25" customHeight="1" x14ac:dyDescent="0.25">
      <c r="A6" s="125" t="s">
        <v>763</v>
      </c>
      <c r="B6" s="126" t="s">
        <v>6</v>
      </c>
      <c r="C6" s="126" t="s">
        <v>766</v>
      </c>
      <c r="D6" s="71"/>
      <c r="E6" s="71"/>
      <c r="F6" s="71"/>
      <c r="G6" s="71"/>
      <c r="H6" s="71"/>
      <c r="I6" s="71"/>
    </row>
    <row r="7" spans="1:92" s="84" customFormat="1" ht="30" customHeight="1" x14ac:dyDescent="0.25">
      <c r="A7" s="125"/>
      <c r="B7" s="126"/>
      <c r="C7" s="126"/>
      <c r="D7" s="71"/>
      <c r="E7" s="71"/>
      <c r="F7" s="71"/>
      <c r="G7" s="71"/>
      <c r="H7" s="71"/>
      <c r="I7" s="71"/>
    </row>
    <row r="8" spans="1:92" s="88" customFormat="1" ht="30" customHeight="1" x14ac:dyDescent="0.25">
      <c r="A8" s="113">
        <v>1</v>
      </c>
      <c r="B8" s="112" t="s">
        <v>987</v>
      </c>
      <c r="C8" s="112" t="s">
        <v>1005</v>
      </c>
      <c r="D8" s="71"/>
      <c r="E8" s="71"/>
      <c r="F8" s="71"/>
      <c r="G8" s="71"/>
      <c r="H8" s="71"/>
      <c r="I8" s="71"/>
    </row>
    <row r="9" spans="1:92" s="76" customFormat="1" ht="28.5" customHeight="1" x14ac:dyDescent="0.25">
      <c r="A9" s="113">
        <v>2</v>
      </c>
      <c r="B9" s="112" t="s">
        <v>934</v>
      </c>
      <c r="C9" s="112" t="s">
        <v>1023</v>
      </c>
      <c r="D9" s="75"/>
      <c r="E9" s="75"/>
      <c r="F9" s="75"/>
      <c r="G9" s="75"/>
      <c r="H9" s="75"/>
      <c r="I9" s="75"/>
    </row>
    <row r="10" spans="1:92" s="76" customFormat="1" ht="15" x14ac:dyDescent="0.25">
      <c r="A10" s="113">
        <v>3</v>
      </c>
      <c r="B10" s="112" t="s">
        <v>935</v>
      </c>
      <c r="C10" s="112" t="s">
        <v>1024</v>
      </c>
      <c r="D10" s="75"/>
      <c r="E10" s="75"/>
      <c r="F10" s="75"/>
      <c r="G10" s="75"/>
      <c r="H10" s="75"/>
      <c r="I10" s="75"/>
    </row>
    <row r="11" spans="1:92" s="76" customFormat="1" ht="18.75" customHeight="1" x14ac:dyDescent="0.25">
      <c r="A11" s="113">
        <v>4</v>
      </c>
      <c r="B11" s="112" t="s">
        <v>936</v>
      </c>
      <c r="C11" s="112" t="s">
        <v>1025</v>
      </c>
      <c r="D11" s="75"/>
      <c r="E11" s="75"/>
      <c r="F11" s="75"/>
      <c r="G11" s="75"/>
      <c r="H11" s="75"/>
      <c r="I11" s="75"/>
    </row>
    <row r="12" spans="1:92" s="76" customFormat="1" ht="24.75" customHeight="1" x14ac:dyDescent="0.25">
      <c r="A12" s="113">
        <v>5</v>
      </c>
      <c r="B12" s="112" t="s">
        <v>1089</v>
      </c>
      <c r="C12" s="112" t="s">
        <v>1090</v>
      </c>
      <c r="D12" s="75"/>
      <c r="E12" s="75"/>
      <c r="F12" s="75"/>
      <c r="G12" s="75"/>
      <c r="H12" s="75"/>
      <c r="I12" s="75"/>
    </row>
    <row r="13" spans="1:92" s="76" customFormat="1" ht="15" x14ac:dyDescent="0.25">
      <c r="A13" s="113">
        <v>6</v>
      </c>
      <c r="B13" s="112" t="s">
        <v>1067</v>
      </c>
      <c r="C13" s="112" t="s">
        <v>1068</v>
      </c>
      <c r="D13" s="75"/>
      <c r="E13" s="75"/>
      <c r="F13" s="75"/>
      <c r="G13" s="75"/>
      <c r="H13" s="75"/>
      <c r="I13" s="75"/>
    </row>
    <row r="14" spans="1:92" s="76" customFormat="1" ht="15" x14ac:dyDescent="0.25">
      <c r="A14" s="113">
        <v>7</v>
      </c>
      <c r="B14" s="112" t="s">
        <v>1114</v>
      </c>
      <c r="C14" s="112" t="s">
        <v>1115</v>
      </c>
      <c r="D14" s="75"/>
      <c r="E14" s="75"/>
      <c r="F14" s="75"/>
      <c r="G14" s="75"/>
      <c r="H14" s="75"/>
      <c r="I14" s="75"/>
    </row>
    <row r="15" spans="1:92" s="76" customFormat="1" ht="15" x14ac:dyDescent="0.25">
      <c r="A15" s="113">
        <v>8</v>
      </c>
      <c r="B15" s="112" t="s">
        <v>937</v>
      </c>
      <c r="C15" s="112" t="s">
        <v>1026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</row>
    <row r="16" spans="1:92" s="76" customFormat="1" ht="15" x14ac:dyDescent="0.25">
      <c r="A16" s="113">
        <v>9</v>
      </c>
      <c r="B16" s="112" t="s">
        <v>938</v>
      </c>
      <c r="C16" s="112" t="s">
        <v>1027</v>
      </c>
      <c r="D16" s="75"/>
      <c r="E16" s="75"/>
      <c r="F16" s="75"/>
      <c r="G16" s="75"/>
      <c r="H16" s="75"/>
      <c r="I16" s="75"/>
    </row>
    <row r="17" spans="1:9" s="76" customFormat="1" ht="15" x14ac:dyDescent="0.25">
      <c r="A17" s="113">
        <v>10</v>
      </c>
      <c r="B17" s="112" t="s">
        <v>939</v>
      </c>
      <c r="C17" s="112" t="s">
        <v>1028</v>
      </c>
      <c r="D17" s="75"/>
      <c r="E17" s="75"/>
      <c r="F17" s="75"/>
      <c r="G17" s="75"/>
      <c r="H17" s="75"/>
      <c r="I17" s="75"/>
    </row>
    <row r="18" spans="1:9" s="76" customFormat="1" ht="15" x14ac:dyDescent="0.25">
      <c r="A18" s="113">
        <v>11</v>
      </c>
      <c r="B18" s="112" t="s">
        <v>1059</v>
      </c>
      <c r="C18" s="112" t="s">
        <v>1060</v>
      </c>
      <c r="D18" s="75"/>
      <c r="E18" s="75"/>
      <c r="F18" s="75"/>
      <c r="G18" s="75"/>
      <c r="H18" s="75"/>
      <c r="I18" s="75"/>
    </row>
    <row r="19" spans="1:9" s="76" customFormat="1" ht="17.25" customHeight="1" x14ac:dyDescent="0.25">
      <c r="A19" s="113">
        <v>12</v>
      </c>
      <c r="B19" s="112" t="s">
        <v>940</v>
      </c>
      <c r="C19" s="112" t="s">
        <v>1029</v>
      </c>
      <c r="D19" s="75"/>
      <c r="E19" s="75"/>
      <c r="F19" s="75"/>
    </row>
    <row r="20" spans="1:9" s="76" customFormat="1" ht="17.25" customHeight="1" x14ac:dyDescent="0.25">
      <c r="A20" s="113">
        <v>13</v>
      </c>
      <c r="B20" s="112" t="s">
        <v>941</v>
      </c>
      <c r="C20" s="112" t="s">
        <v>1030</v>
      </c>
      <c r="D20" s="75"/>
      <c r="E20" s="75"/>
      <c r="F20" s="75"/>
      <c r="G20" s="75"/>
      <c r="H20" s="75"/>
      <c r="I20" s="75"/>
    </row>
    <row r="21" spans="1:9" s="76" customFormat="1" ht="15" x14ac:dyDescent="0.25">
      <c r="A21" s="113">
        <v>14</v>
      </c>
      <c r="B21" s="112" t="s">
        <v>942</v>
      </c>
      <c r="C21" s="112" t="s">
        <v>1031</v>
      </c>
      <c r="D21" s="75"/>
      <c r="E21" s="75"/>
      <c r="F21" s="75"/>
      <c r="G21" s="75"/>
      <c r="H21" s="75"/>
      <c r="I21" s="75"/>
    </row>
    <row r="22" spans="1:9" s="76" customFormat="1" ht="19.5" customHeight="1" x14ac:dyDescent="0.25">
      <c r="A22" s="113">
        <v>15</v>
      </c>
      <c r="B22" s="112" t="s">
        <v>943</v>
      </c>
      <c r="C22" s="112" t="s">
        <v>1032</v>
      </c>
      <c r="D22" s="75"/>
      <c r="E22" s="75"/>
      <c r="F22" s="75"/>
      <c r="G22" s="75"/>
      <c r="H22" s="75"/>
      <c r="I22" s="75"/>
    </row>
    <row r="23" spans="1:9" s="76" customFormat="1" ht="15" x14ac:dyDescent="0.25">
      <c r="A23" s="113">
        <v>16</v>
      </c>
      <c r="B23" s="112" t="s">
        <v>944</v>
      </c>
      <c r="C23" s="112" t="s">
        <v>1033</v>
      </c>
      <c r="D23" s="75"/>
      <c r="E23" s="75"/>
      <c r="F23" s="75"/>
      <c r="G23" s="75"/>
      <c r="H23" s="75"/>
      <c r="I23" s="75"/>
    </row>
    <row r="24" spans="1:9" s="76" customFormat="1" ht="15" x14ac:dyDescent="0.25">
      <c r="A24" s="113">
        <v>17</v>
      </c>
      <c r="B24" s="112" t="s">
        <v>945</v>
      </c>
      <c r="C24" s="112" t="s">
        <v>1034</v>
      </c>
      <c r="D24" s="75"/>
      <c r="E24" s="75"/>
      <c r="F24" s="75"/>
      <c r="G24" s="75"/>
      <c r="H24" s="75"/>
      <c r="I24" s="75"/>
    </row>
    <row r="25" spans="1:9" s="76" customFormat="1" ht="15" x14ac:dyDescent="0.25">
      <c r="A25" s="113">
        <v>18</v>
      </c>
      <c r="B25" s="112" t="s">
        <v>946</v>
      </c>
      <c r="C25" s="112" t="s">
        <v>1035</v>
      </c>
      <c r="D25" s="75"/>
      <c r="E25" s="75"/>
      <c r="F25" s="75"/>
      <c r="G25" s="75"/>
      <c r="H25" s="75"/>
      <c r="I25" s="75"/>
    </row>
    <row r="26" spans="1:9" s="76" customFormat="1" ht="15" x14ac:dyDescent="0.25">
      <c r="A26" s="113">
        <v>19</v>
      </c>
      <c r="B26" s="112" t="s">
        <v>947</v>
      </c>
      <c r="C26" s="112" t="s">
        <v>1036</v>
      </c>
      <c r="D26" s="75"/>
      <c r="E26" s="75"/>
      <c r="F26" s="75"/>
      <c r="G26" s="75"/>
      <c r="H26" s="75"/>
      <c r="I26" s="75"/>
    </row>
    <row r="27" spans="1:9" s="76" customFormat="1" ht="15" x14ac:dyDescent="0.25">
      <c r="A27" s="113">
        <v>20</v>
      </c>
      <c r="B27" s="112" t="s">
        <v>1083</v>
      </c>
      <c r="C27" s="112" t="s">
        <v>1084</v>
      </c>
      <c r="D27" s="75"/>
      <c r="E27" s="75"/>
      <c r="F27" s="75"/>
      <c r="G27" s="75"/>
      <c r="H27" s="75"/>
      <c r="I27" s="75"/>
    </row>
    <row r="28" spans="1:9" s="76" customFormat="1" ht="15" x14ac:dyDescent="0.25">
      <c r="A28" s="113">
        <v>21</v>
      </c>
      <c r="B28" s="112" t="s">
        <v>948</v>
      </c>
      <c r="C28" s="112" t="s">
        <v>1037</v>
      </c>
      <c r="D28" s="75"/>
      <c r="E28" s="75"/>
      <c r="F28" s="75"/>
      <c r="G28" s="75"/>
      <c r="H28" s="75"/>
      <c r="I28" s="75"/>
    </row>
    <row r="29" spans="1:9" s="76" customFormat="1" ht="15" x14ac:dyDescent="0.25">
      <c r="A29" s="113">
        <v>22</v>
      </c>
      <c r="B29" s="112" t="s">
        <v>949</v>
      </c>
      <c r="C29" s="112" t="s">
        <v>1038</v>
      </c>
      <c r="D29" s="75"/>
      <c r="E29" s="75"/>
      <c r="F29" s="75"/>
      <c r="G29" s="75"/>
      <c r="H29" s="75"/>
      <c r="I29" s="75"/>
    </row>
    <row r="30" spans="1:9" s="76" customFormat="1" ht="15" x14ac:dyDescent="0.25">
      <c r="A30" s="113">
        <v>23</v>
      </c>
      <c r="B30" s="112" t="s">
        <v>950</v>
      </c>
      <c r="C30" s="112" t="s">
        <v>1039</v>
      </c>
      <c r="D30" s="75"/>
      <c r="E30" s="75"/>
      <c r="F30" s="75"/>
      <c r="G30" s="75"/>
      <c r="H30" s="75"/>
      <c r="I30" s="75"/>
    </row>
    <row r="31" spans="1:9" s="76" customFormat="1" ht="18.75" customHeight="1" x14ac:dyDescent="0.25">
      <c r="A31" s="113">
        <v>24</v>
      </c>
      <c r="B31" s="112" t="s">
        <v>951</v>
      </c>
      <c r="C31" s="112" t="s">
        <v>1040</v>
      </c>
      <c r="D31" s="75"/>
      <c r="E31" s="75"/>
      <c r="F31" s="75"/>
      <c r="G31" s="75"/>
      <c r="H31" s="75"/>
      <c r="I31" s="75"/>
    </row>
    <row r="32" spans="1:9" s="76" customFormat="1" ht="15" x14ac:dyDescent="0.25">
      <c r="A32" s="113">
        <v>25</v>
      </c>
      <c r="B32" s="112" t="s">
        <v>952</v>
      </c>
      <c r="C32" s="112" t="s">
        <v>1035</v>
      </c>
      <c r="D32" s="75"/>
      <c r="E32" s="75"/>
      <c r="F32" s="75"/>
      <c r="G32" s="75"/>
      <c r="H32" s="75"/>
      <c r="I32" s="75"/>
    </row>
    <row r="33" spans="1:92" s="76" customFormat="1" ht="15" x14ac:dyDescent="0.25">
      <c r="A33" s="113">
        <v>26</v>
      </c>
      <c r="B33" s="112" t="s">
        <v>953</v>
      </c>
      <c r="C33" s="112" t="s">
        <v>1041</v>
      </c>
      <c r="D33" s="75"/>
      <c r="E33" s="75"/>
      <c r="F33" s="75"/>
      <c r="G33" s="75"/>
      <c r="H33" s="75"/>
      <c r="I33" s="75"/>
    </row>
    <row r="34" spans="1:92" s="76" customFormat="1" ht="15" x14ac:dyDescent="0.25">
      <c r="A34" s="113">
        <v>27</v>
      </c>
      <c r="B34" s="112" t="s">
        <v>954</v>
      </c>
      <c r="C34" s="112" t="s">
        <v>1042</v>
      </c>
      <c r="D34" s="75"/>
      <c r="E34" s="75"/>
      <c r="F34" s="75"/>
      <c r="G34" s="75"/>
      <c r="H34" s="75"/>
      <c r="I34" s="75"/>
    </row>
    <row r="35" spans="1:92" s="76" customFormat="1" ht="15" x14ac:dyDescent="0.25">
      <c r="A35" s="113">
        <v>28</v>
      </c>
      <c r="B35" s="112" t="s">
        <v>955</v>
      </c>
      <c r="C35" s="112" t="s">
        <v>1043</v>
      </c>
      <c r="D35" s="75"/>
      <c r="E35" s="75"/>
      <c r="F35" s="75"/>
      <c r="G35" s="75"/>
      <c r="H35" s="75"/>
      <c r="I35" s="75"/>
    </row>
    <row r="36" spans="1:92" s="76" customFormat="1" ht="15" x14ac:dyDescent="0.25">
      <c r="A36" s="113">
        <v>29</v>
      </c>
      <c r="B36" s="112" t="s">
        <v>956</v>
      </c>
      <c r="C36" s="112" t="s">
        <v>1044</v>
      </c>
      <c r="D36" s="75"/>
      <c r="E36" s="75"/>
      <c r="F36" s="75"/>
      <c r="G36" s="75"/>
      <c r="H36" s="75"/>
      <c r="I36" s="75"/>
    </row>
    <row r="37" spans="1:92" s="76" customFormat="1" ht="18" customHeight="1" x14ac:dyDescent="0.25">
      <c r="A37" s="113">
        <v>30</v>
      </c>
      <c r="B37" s="112" t="s">
        <v>957</v>
      </c>
      <c r="C37" s="112" t="s">
        <v>1045</v>
      </c>
      <c r="D37" s="75"/>
      <c r="E37" s="75"/>
      <c r="F37" s="75"/>
      <c r="G37" s="75"/>
      <c r="H37" s="75"/>
      <c r="I37" s="75"/>
    </row>
    <row r="38" spans="1:92" s="73" customFormat="1" x14ac:dyDescent="0.25">
      <c r="A38" s="81"/>
      <c r="B38" s="82"/>
      <c r="C38" s="82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</row>
    <row r="39" spans="1:92" s="73" customFormat="1" x14ac:dyDescent="0.25">
      <c r="A39" s="81"/>
      <c r="B39" s="82"/>
      <c r="C39" s="82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</row>
    <row r="40" spans="1:92" s="73" customFormat="1" x14ac:dyDescent="0.25">
      <c r="A40" s="81"/>
      <c r="B40" s="82"/>
      <c r="C40" s="82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</row>
    <row r="41" spans="1:92" s="73" customFormat="1" x14ac:dyDescent="0.25">
      <c r="A41" s="81"/>
      <c r="B41" s="82"/>
      <c r="C41" s="82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</row>
  </sheetData>
  <mergeCells count="5">
    <mergeCell ref="A1:C4"/>
    <mergeCell ref="A5:C5"/>
    <mergeCell ref="A6:A7"/>
    <mergeCell ref="B6:B7"/>
    <mergeCell ref="C6:C7"/>
  </mergeCells>
  <pageMargins left="0.39370078740157483" right="0.39370078740157483" top="0.39370078740157483" bottom="1.2598425196850394" header="0.31496062992125984" footer="0.31496062992125984"/>
  <pageSetup paperSize="5" scale="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N31"/>
  <sheetViews>
    <sheetView zoomScale="75" zoomScaleNormal="75" zoomScalePageLayoutView="75" workbookViewId="0">
      <pane ySplit="2" topLeftCell="A3" activePane="bottomLeft" state="frozen"/>
      <selection pane="bottomLeft" activeCell="I10" sqref="I10"/>
    </sheetView>
  </sheetViews>
  <sheetFormatPr baseColWidth="10" defaultRowHeight="14.25" x14ac:dyDescent="0.25"/>
  <cols>
    <col min="1" max="1" width="6.42578125" style="85" customWidth="1"/>
    <col min="2" max="2" width="36.140625" style="77" customWidth="1"/>
    <col min="3" max="3" width="30.85546875" style="77" customWidth="1"/>
    <col min="4" max="4" width="17.28515625" style="73" customWidth="1"/>
    <col min="5" max="9" width="11.42578125" style="73" customWidth="1"/>
    <col min="10" max="16384" width="11.42578125" style="74"/>
  </cols>
  <sheetData>
    <row r="1" spans="1:92" ht="20.25" x14ac:dyDescent="0.25">
      <c r="A1" s="127" t="s">
        <v>1153</v>
      </c>
      <c r="B1" s="127"/>
      <c r="C1" s="127"/>
      <c r="D1" s="127"/>
    </row>
    <row r="2" spans="1:92" s="84" customFormat="1" ht="34.5" customHeight="1" x14ac:dyDescent="0.25">
      <c r="A2" s="120" t="s">
        <v>1152</v>
      </c>
      <c r="B2" s="120" t="s">
        <v>6</v>
      </c>
      <c r="C2" s="120" t="s">
        <v>766</v>
      </c>
      <c r="D2" s="121" t="s">
        <v>1150</v>
      </c>
      <c r="E2" s="71"/>
      <c r="F2" s="71"/>
      <c r="G2" s="71"/>
      <c r="H2" s="71"/>
      <c r="I2" s="71"/>
    </row>
    <row r="3" spans="1:92" s="92" customFormat="1" ht="45" customHeight="1" x14ac:dyDescent="0.25">
      <c r="A3" s="96">
        <v>1</v>
      </c>
      <c r="B3" s="115" t="s">
        <v>1105</v>
      </c>
      <c r="C3" s="115" t="s">
        <v>1106</v>
      </c>
      <c r="D3" s="116" t="s">
        <v>1147</v>
      </c>
      <c r="E3" s="91"/>
      <c r="F3" s="91"/>
    </row>
    <row r="4" spans="1:92" s="92" customFormat="1" ht="17.25" customHeight="1" x14ac:dyDescent="0.25">
      <c r="A4" s="96">
        <v>2</v>
      </c>
      <c r="B4" s="114" t="s">
        <v>990</v>
      </c>
      <c r="C4" s="114" t="s">
        <v>1009</v>
      </c>
      <c r="D4" s="117" t="s">
        <v>1148</v>
      </c>
      <c r="E4" s="91"/>
      <c r="F4" s="91"/>
    </row>
    <row r="5" spans="1:92" s="92" customFormat="1" ht="15" x14ac:dyDescent="0.25">
      <c r="A5" s="96">
        <v>3</v>
      </c>
      <c r="B5" s="114" t="s">
        <v>991</v>
      </c>
      <c r="C5" s="114" t="s">
        <v>1010</v>
      </c>
      <c r="D5" s="117" t="s">
        <v>1148</v>
      </c>
      <c r="E5" s="91"/>
      <c r="F5" s="91"/>
    </row>
    <row r="6" spans="1:92" s="92" customFormat="1" ht="15" x14ac:dyDescent="0.25">
      <c r="A6" s="96">
        <v>4</v>
      </c>
      <c r="B6" s="114" t="s">
        <v>992</v>
      </c>
      <c r="C6" s="114" t="s">
        <v>1011</v>
      </c>
      <c r="D6" s="117" t="s">
        <v>1148</v>
      </c>
      <c r="E6" s="91"/>
      <c r="F6" s="91"/>
    </row>
    <row r="7" spans="1:92" s="92" customFormat="1" ht="15" x14ac:dyDescent="0.25">
      <c r="A7" s="96">
        <v>5</v>
      </c>
      <c r="B7" s="114" t="s">
        <v>993</v>
      </c>
      <c r="C7" s="114" t="s">
        <v>1012</v>
      </c>
      <c r="D7" s="117" t="s">
        <v>1148</v>
      </c>
      <c r="E7" s="91"/>
      <c r="F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</row>
    <row r="8" spans="1:92" s="92" customFormat="1" ht="15" x14ac:dyDescent="0.25">
      <c r="A8" s="96">
        <v>6</v>
      </c>
      <c r="B8" s="114" t="s">
        <v>994</v>
      </c>
      <c r="C8" s="114" t="s">
        <v>1013</v>
      </c>
      <c r="D8" s="117" t="s">
        <v>1148</v>
      </c>
      <c r="E8" s="91"/>
      <c r="F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</row>
    <row r="9" spans="1:92" s="92" customFormat="1" ht="15" x14ac:dyDescent="0.25">
      <c r="A9" s="96">
        <v>7</v>
      </c>
      <c r="B9" s="114" t="s">
        <v>997</v>
      </c>
      <c r="C9" s="114" t="s">
        <v>1017</v>
      </c>
      <c r="D9" s="117" t="s">
        <v>1148</v>
      </c>
      <c r="E9" s="91"/>
      <c r="F9" s="91"/>
    </row>
    <row r="10" spans="1:92" s="90" customFormat="1" ht="18.75" customHeight="1" x14ac:dyDescent="0.25">
      <c r="A10" s="96">
        <v>8</v>
      </c>
      <c r="B10" s="114" t="s">
        <v>998</v>
      </c>
      <c r="C10" s="114" t="s">
        <v>1018</v>
      </c>
      <c r="D10" s="117" t="s">
        <v>1148</v>
      </c>
      <c r="E10" s="89"/>
      <c r="F10" s="89"/>
    </row>
    <row r="11" spans="1:92" s="90" customFormat="1" ht="15" x14ac:dyDescent="0.25">
      <c r="A11" s="96">
        <v>9</v>
      </c>
      <c r="B11" s="114" t="s">
        <v>1001</v>
      </c>
      <c r="C11" s="114" t="s">
        <v>1021</v>
      </c>
      <c r="D11" s="117" t="s">
        <v>1148</v>
      </c>
      <c r="E11" s="89"/>
      <c r="F11" s="89"/>
    </row>
    <row r="12" spans="1:92" s="90" customFormat="1" ht="21" customHeight="1" x14ac:dyDescent="0.25">
      <c r="A12" s="96">
        <v>10</v>
      </c>
      <c r="B12" s="97" t="s">
        <v>985</v>
      </c>
      <c r="C12" s="97" t="s">
        <v>1003</v>
      </c>
      <c r="D12" s="119" t="s">
        <v>1151</v>
      </c>
      <c r="E12" s="89"/>
      <c r="F12" s="89"/>
    </row>
    <row r="13" spans="1:92" s="90" customFormat="1" ht="21" customHeight="1" x14ac:dyDescent="0.25">
      <c r="A13" s="96">
        <v>11</v>
      </c>
      <c r="B13" s="97" t="s">
        <v>986</v>
      </c>
      <c r="C13" s="97" t="s">
        <v>1004</v>
      </c>
      <c r="D13" s="119" t="s">
        <v>1151</v>
      </c>
      <c r="E13" s="89"/>
      <c r="F13" s="89"/>
      <c r="L13" s="118"/>
    </row>
    <row r="14" spans="1:92" s="92" customFormat="1" ht="19.5" customHeight="1" x14ac:dyDescent="0.25">
      <c r="A14" s="96">
        <v>12</v>
      </c>
      <c r="B14" s="97" t="s">
        <v>988</v>
      </c>
      <c r="C14" s="97" t="s">
        <v>1006</v>
      </c>
      <c r="D14" s="119" t="s">
        <v>1151</v>
      </c>
      <c r="E14" s="91"/>
      <c r="F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</row>
    <row r="15" spans="1:92" s="92" customFormat="1" ht="15" x14ac:dyDescent="0.25">
      <c r="A15" s="96">
        <v>13</v>
      </c>
      <c r="B15" s="97" t="s">
        <v>934</v>
      </c>
      <c r="C15" s="97" t="s">
        <v>1007</v>
      </c>
      <c r="D15" s="119" t="s">
        <v>1151</v>
      </c>
      <c r="E15" s="91"/>
      <c r="F15" s="91"/>
    </row>
    <row r="16" spans="1:92" s="90" customFormat="1" ht="15" x14ac:dyDescent="0.25">
      <c r="A16" s="96">
        <v>14</v>
      </c>
      <c r="B16" s="97" t="s">
        <v>989</v>
      </c>
      <c r="C16" s="97" t="s">
        <v>1008</v>
      </c>
      <c r="D16" s="119" t="s">
        <v>1151</v>
      </c>
      <c r="E16" s="89"/>
      <c r="F16" s="89"/>
      <c r="G16" s="89"/>
      <c r="H16" s="89"/>
      <c r="I16" s="89"/>
    </row>
    <row r="17" spans="1:9" s="92" customFormat="1" ht="15" x14ac:dyDescent="0.25">
      <c r="A17" s="96">
        <v>15</v>
      </c>
      <c r="B17" s="98" t="s">
        <v>10</v>
      </c>
      <c r="C17" s="99" t="s">
        <v>875</v>
      </c>
      <c r="D17" s="119" t="s">
        <v>1151</v>
      </c>
      <c r="E17" s="91"/>
      <c r="F17" s="91"/>
      <c r="G17" s="91"/>
      <c r="H17" s="91"/>
      <c r="I17" s="91"/>
    </row>
    <row r="18" spans="1:9" s="92" customFormat="1" ht="17.25" customHeight="1" x14ac:dyDescent="0.25">
      <c r="A18" s="96">
        <v>16</v>
      </c>
      <c r="B18" s="98" t="s">
        <v>1128</v>
      </c>
      <c r="C18" s="99" t="s">
        <v>1129</v>
      </c>
      <c r="D18" s="119" t="s">
        <v>1151</v>
      </c>
      <c r="E18" s="91"/>
      <c r="F18" s="91"/>
      <c r="G18" s="91"/>
      <c r="H18" s="91"/>
      <c r="I18" s="91"/>
    </row>
    <row r="19" spans="1:9" s="92" customFormat="1" ht="15" x14ac:dyDescent="0.25">
      <c r="A19" s="96">
        <v>17</v>
      </c>
      <c r="B19" s="97" t="s">
        <v>1063</v>
      </c>
      <c r="C19" s="97" t="s">
        <v>1064</v>
      </c>
      <c r="D19" s="119" t="s">
        <v>1151</v>
      </c>
      <c r="E19" s="91"/>
      <c r="F19" s="91"/>
      <c r="G19" s="91"/>
      <c r="H19" s="91"/>
      <c r="I19" s="91"/>
    </row>
    <row r="20" spans="1:9" s="92" customFormat="1" ht="15" x14ac:dyDescent="0.25">
      <c r="A20" s="96">
        <v>18</v>
      </c>
      <c r="B20" s="97" t="s">
        <v>545</v>
      </c>
      <c r="C20" s="97" t="s">
        <v>1014</v>
      </c>
      <c r="D20" s="119" t="s">
        <v>1151</v>
      </c>
      <c r="E20" s="91"/>
      <c r="F20" s="91"/>
      <c r="G20" s="91"/>
      <c r="H20" s="91"/>
      <c r="I20" s="91"/>
    </row>
    <row r="21" spans="1:9" s="92" customFormat="1" ht="15" x14ac:dyDescent="0.25">
      <c r="A21" s="96">
        <v>19</v>
      </c>
      <c r="B21" s="97" t="s">
        <v>995</v>
      </c>
      <c r="C21" s="97" t="s">
        <v>1015</v>
      </c>
      <c r="D21" s="119" t="s">
        <v>1151</v>
      </c>
      <c r="E21" s="91"/>
      <c r="F21" s="91"/>
      <c r="G21" s="91"/>
      <c r="H21" s="91"/>
      <c r="I21" s="91"/>
    </row>
    <row r="22" spans="1:9" s="92" customFormat="1" ht="15" x14ac:dyDescent="0.25">
      <c r="A22" s="96">
        <v>20</v>
      </c>
      <c r="B22" s="97" t="s">
        <v>996</v>
      </c>
      <c r="C22" s="97" t="s">
        <v>1016</v>
      </c>
      <c r="D22" s="119" t="s">
        <v>1151</v>
      </c>
      <c r="E22" s="91"/>
      <c r="F22" s="91"/>
      <c r="G22" s="91"/>
      <c r="H22" s="91"/>
      <c r="I22" s="91"/>
    </row>
    <row r="23" spans="1:9" s="92" customFormat="1" ht="15" x14ac:dyDescent="0.25">
      <c r="A23" s="96">
        <v>21</v>
      </c>
      <c r="B23" s="97" t="s">
        <v>999</v>
      </c>
      <c r="C23" s="97" t="s">
        <v>1019</v>
      </c>
      <c r="D23" s="119" t="s">
        <v>1151</v>
      </c>
      <c r="E23" s="91"/>
      <c r="F23" s="91"/>
      <c r="G23" s="91"/>
      <c r="H23" s="91"/>
      <c r="I23" s="91"/>
    </row>
    <row r="24" spans="1:9" s="92" customFormat="1" ht="15" x14ac:dyDescent="0.25">
      <c r="A24" s="96">
        <v>22</v>
      </c>
      <c r="B24" s="97" t="s">
        <v>1000</v>
      </c>
      <c r="C24" s="97" t="s">
        <v>1020</v>
      </c>
      <c r="D24" s="119" t="s">
        <v>1151</v>
      </c>
      <c r="E24" s="91"/>
      <c r="F24" s="91"/>
      <c r="G24" s="91"/>
      <c r="H24" s="91"/>
      <c r="I24" s="91"/>
    </row>
    <row r="25" spans="1:9" s="92" customFormat="1" ht="16.5" customHeight="1" x14ac:dyDescent="0.25">
      <c r="A25" s="96">
        <v>23</v>
      </c>
      <c r="B25" s="97" t="s">
        <v>1002</v>
      </c>
      <c r="C25" s="97" t="s">
        <v>1022</v>
      </c>
      <c r="D25" s="119" t="s">
        <v>1151</v>
      </c>
      <c r="E25" s="91"/>
      <c r="F25" s="91"/>
      <c r="G25" s="91"/>
      <c r="H25" s="91"/>
      <c r="I25" s="91"/>
    </row>
    <row r="26" spans="1:9" s="94" customFormat="1" ht="15" x14ac:dyDescent="0.25">
      <c r="A26" s="96">
        <v>24</v>
      </c>
      <c r="B26" s="100" t="s">
        <v>1062</v>
      </c>
      <c r="C26" s="101" t="s">
        <v>1061</v>
      </c>
      <c r="D26" s="119" t="s">
        <v>1151</v>
      </c>
      <c r="E26" s="93"/>
      <c r="F26" s="93"/>
      <c r="G26" s="93"/>
      <c r="H26" s="93"/>
      <c r="I26" s="93"/>
    </row>
    <row r="27" spans="1:9" s="76" customFormat="1" ht="15" x14ac:dyDescent="0.25">
      <c r="A27" s="96">
        <v>25</v>
      </c>
      <c r="B27" s="128" t="s">
        <v>1149</v>
      </c>
      <c r="C27" s="129"/>
      <c r="D27" s="130"/>
      <c r="E27" s="75"/>
      <c r="F27" s="75"/>
      <c r="G27" s="75"/>
      <c r="H27" s="75"/>
      <c r="I27" s="75"/>
    </row>
    <row r="28" spans="1:9" s="76" customFormat="1" ht="15" x14ac:dyDescent="0.25">
      <c r="A28" s="96">
        <v>26</v>
      </c>
      <c r="B28" s="128" t="s">
        <v>1149</v>
      </c>
      <c r="C28" s="129"/>
      <c r="D28" s="130"/>
      <c r="E28" s="75"/>
      <c r="F28" s="75"/>
      <c r="G28" s="75"/>
      <c r="H28" s="75"/>
      <c r="I28" s="75"/>
    </row>
    <row r="29" spans="1:9" s="76" customFormat="1" ht="15" x14ac:dyDescent="0.25">
      <c r="A29" s="96">
        <v>27</v>
      </c>
      <c r="B29" s="128" t="s">
        <v>1149</v>
      </c>
      <c r="C29" s="129"/>
      <c r="D29" s="130"/>
      <c r="E29" s="75"/>
      <c r="F29" s="75"/>
      <c r="G29" s="75"/>
      <c r="H29" s="75"/>
      <c r="I29" s="75"/>
    </row>
    <row r="30" spans="1:9" s="76" customFormat="1" ht="15" x14ac:dyDescent="0.25">
      <c r="A30" s="96">
        <v>28</v>
      </c>
      <c r="B30" s="128" t="s">
        <v>1149</v>
      </c>
      <c r="C30" s="129"/>
      <c r="D30" s="130"/>
      <c r="E30" s="75"/>
      <c r="F30" s="75"/>
      <c r="G30" s="75"/>
      <c r="H30" s="75"/>
      <c r="I30" s="75"/>
    </row>
    <row r="31" spans="1:9" ht="15" x14ac:dyDescent="0.25">
      <c r="A31" s="96">
        <v>29</v>
      </c>
      <c r="B31" s="128" t="s">
        <v>1149</v>
      </c>
      <c r="C31" s="129"/>
      <c r="D31" s="130"/>
    </row>
  </sheetData>
  <mergeCells count="6">
    <mergeCell ref="A1:D1"/>
    <mergeCell ref="B27:D27"/>
    <mergeCell ref="B28:D28"/>
    <mergeCell ref="B29:D29"/>
    <mergeCell ref="B31:D31"/>
    <mergeCell ref="B30:D30"/>
  </mergeCells>
  <pageMargins left="0.39370078740157483" right="0.39370078740157483" top="0.39370078740157483" bottom="1.2598425196850394" header="0.31496062992125984" footer="0.31496062992125984"/>
  <pageSetup paperSize="5" scale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M26"/>
  <sheetViews>
    <sheetView zoomScale="75" zoomScaleNormal="75" zoomScalePageLayoutView="75" workbookViewId="0">
      <pane ySplit="7" topLeftCell="A8" activePane="bottomLeft" state="frozen"/>
      <selection pane="bottomLeft" activeCell="E36" sqref="E36"/>
    </sheetView>
  </sheetViews>
  <sheetFormatPr baseColWidth="10" defaultRowHeight="14.25" x14ac:dyDescent="0.25"/>
  <cols>
    <col min="1" max="1" width="4.5703125" style="85" customWidth="1"/>
    <col min="2" max="2" width="38.42578125" style="77" customWidth="1"/>
    <col min="3" max="3" width="30.85546875" style="77" customWidth="1"/>
    <col min="4" max="8" width="11.42578125" style="73" customWidth="1"/>
    <col min="9" max="16384" width="11.42578125" style="74"/>
  </cols>
  <sheetData>
    <row r="1" spans="1:91" ht="15" customHeight="1" x14ac:dyDescent="0.25">
      <c r="A1" s="122"/>
      <c r="B1" s="122"/>
      <c r="C1" s="122"/>
      <c r="D1" s="74"/>
      <c r="E1" s="74"/>
      <c r="F1" s="74"/>
      <c r="G1" s="74"/>
      <c r="H1" s="74"/>
    </row>
    <row r="2" spans="1:91" ht="15" customHeight="1" x14ac:dyDescent="0.25">
      <c r="A2" s="122"/>
      <c r="B2" s="122"/>
      <c r="C2" s="122"/>
      <c r="D2" s="74"/>
      <c r="E2" s="74"/>
      <c r="F2" s="74"/>
      <c r="G2" s="74"/>
      <c r="H2" s="74"/>
    </row>
    <row r="3" spans="1:91" ht="15" customHeight="1" x14ac:dyDescent="0.25">
      <c r="A3" s="122"/>
      <c r="B3" s="122"/>
      <c r="C3" s="122"/>
      <c r="D3" s="74"/>
      <c r="E3" s="74"/>
      <c r="F3" s="74"/>
      <c r="G3" s="74"/>
      <c r="H3" s="74"/>
    </row>
    <row r="4" spans="1:91" ht="15" customHeight="1" x14ac:dyDescent="0.25">
      <c r="A4" s="123"/>
      <c r="B4" s="123"/>
      <c r="C4" s="123"/>
      <c r="D4" s="74"/>
      <c r="E4" s="74"/>
      <c r="F4" s="74"/>
      <c r="G4" s="74"/>
      <c r="H4" s="74"/>
    </row>
    <row r="5" spans="1:91" ht="15" customHeight="1" x14ac:dyDescent="0.25">
      <c r="A5" s="124" t="s">
        <v>765</v>
      </c>
      <c r="B5" s="124"/>
      <c r="C5" s="124"/>
    </row>
    <row r="6" spans="1:91" s="84" customFormat="1" ht="14.25" customHeight="1" x14ac:dyDescent="0.25">
      <c r="A6" s="131" t="s">
        <v>763</v>
      </c>
      <c r="B6" s="132" t="s">
        <v>6</v>
      </c>
      <c r="C6" s="132" t="s">
        <v>766</v>
      </c>
      <c r="D6" s="71"/>
      <c r="E6" s="71"/>
      <c r="F6" s="71"/>
      <c r="G6" s="71"/>
      <c r="H6" s="71"/>
    </row>
    <row r="7" spans="1:91" s="84" customFormat="1" ht="30" customHeight="1" x14ac:dyDescent="0.25">
      <c r="A7" s="131"/>
      <c r="B7" s="132"/>
      <c r="C7" s="132"/>
      <c r="D7" s="71"/>
      <c r="E7" s="71"/>
      <c r="F7" s="71"/>
      <c r="G7" s="71"/>
      <c r="H7" s="71"/>
    </row>
    <row r="8" spans="1:91" s="90" customFormat="1" ht="33" customHeight="1" x14ac:dyDescent="0.25">
      <c r="A8" s="103">
        <v>1</v>
      </c>
      <c r="B8" s="102" t="s">
        <v>1124</v>
      </c>
      <c r="C8" s="99" t="s">
        <v>850</v>
      </c>
      <c r="D8" s="89"/>
      <c r="E8" s="89"/>
      <c r="F8" s="89"/>
      <c r="G8" s="89"/>
      <c r="H8" s="89"/>
    </row>
    <row r="9" spans="1:91" s="90" customFormat="1" ht="21.75" customHeight="1" x14ac:dyDescent="0.25">
      <c r="A9" s="103">
        <v>2</v>
      </c>
      <c r="B9" s="97" t="s">
        <v>958</v>
      </c>
      <c r="C9" s="97" t="s">
        <v>971</v>
      </c>
      <c r="D9" s="89"/>
      <c r="E9" s="89"/>
      <c r="F9" s="89"/>
      <c r="G9" s="89"/>
      <c r="H9" s="89"/>
    </row>
    <row r="10" spans="1:91" s="90" customFormat="1" ht="23.25" customHeight="1" x14ac:dyDescent="0.25">
      <c r="A10" s="103">
        <v>3</v>
      </c>
      <c r="B10" s="97" t="s">
        <v>959</v>
      </c>
      <c r="C10" s="97" t="s">
        <v>972</v>
      </c>
      <c r="D10" s="89"/>
      <c r="E10" s="89"/>
      <c r="F10" s="89"/>
      <c r="G10" s="89"/>
      <c r="H10" s="89"/>
    </row>
    <row r="11" spans="1:91" s="90" customFormat="1" ht="21" customHeight="1" x14ac:dyDescent="0.25">
      <c r="A11" s="103">
        <v>4</v>
      </c>
      <c r="B11" s="97" t="s">
        <v>960</v>
      </c>
      <c r="C11" s="97" t="s">
        <v>973</v>
      </c>
      <c r="D11" s="89"/>
      <c r="E11" s="89"/>
      <c r="F11" s="89"/>
      <c r="G11" s="89"/>
      <c r="H11" s="89"/>
    </row>
    <row r="12" spans="1:91" s="90" customFormat="1" ht="21" customHeight="1" x14ac:dyDescent="0.25">
      <c r="A12" s="103">
        <v>5</v>
      </c>
      <c r="B12" s="97" t="s">
        <v>1108</v>
      </c>
      <c r="C12" s="97" t="s">
        <v>1107</v>
      </c>
      <c r="D12" s="89"/>
      <c r="E12" s="89"/>
      <c r="F12" s="89"/>
      <c r="G12" s="89"/>
      <c r="H12" s="89"/>
    </row>
    <row r="13" spans="1:91" s="90" customFormat="1" ht="19.5" customHeight="1" x14ac:dyDescent="0.25">
      <c r="A13" s="103">
        <v>6</v>
      </c>
      <c r="B13" s="97" t="s">
        <v>961</v>
      </c>
      <c r="C13" s="97" t="s">
        <v>974</v>
      </c>
      <c r="D13" s="89"/>
      <c r="E13" s="89"/>
      <c r="F13" s="89"/>
      <c r="G13" s="89"/>
      <c r="H13" s="89"/>
    </row>
    <row r="14" spans="1:91" s="90" customFormat="1" ht="22.5" customHeight="1" x14ac:dyDescent="0.25">
      <c r="A14" s="103">
        <v>7</v>
      </c>
      <c r="B14" s="97" t="s">
        <v>962</v>
      </c>
      <c r="C14" s="97" t="s">
        <v>975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</row>
    <row r="15" spans="1:91" s="90" customFormat="1" ht="18.75" customHeight="1" x14ac:dyDescent="0.25">
      <c r="A15" s="103">
        <v>8</v>
      </c>
      <c r="B15" s="97" t="s">
        <v>963</v>
      </c>
      <c r="C15" s="97" t="s">
        <v>976</v>
      </c>
      <c r="D15" s="89"/>
      <c r="E15" s="89"/>
      <c r="F15" s="89"/>
      <c r="G15" s="89"/>
      <c r="H15" s="89"/>
    </row>
    <row r="16" spans="1:91" s="90" customFormat="1" ht="18.75" customHeight="1" x14ac:dyDescent="0.25">
      <c r="A16" s="103">
        <v>9</v>
      </c>
      <c r="B16" s="97" t="s">
        <v>964</v>
      </c>
      <c r="C16" s="97" t="s">
        <v>977</v>
      </c>
      <c r="D16" s="89"/>
      <c r="E16" s="89"/>
      <c r="F16" s="89"/>
      <c r="G16" s="89"/>
      <c r="H16" s="89"/>
    </row>
    <row r="17" spans="1:8" s="90" customFormat="1" ht="21" customHeight="1" x14ac:dyDescent="0.25">
      <c r="A17" s="103">
        <v>10</v>
      </c>
      <c r="B17" s="97" t="s">
        <v>965</v>
      </c>
      <c r="C17" s="97" t="s">
        <v>978</v>
      </c>
      <c r="D17" s="89"/>
      <c r="E17" s="89"/>
    </row>
    <row r="18" spans="1:8" s="90" customFormat="1" ht="21.75" customHeight="1" x14ac:dyDescent="0.25">
      <c r="A18" s="103">
        <v>11</v>
      </c>
      <c r="B18" s="97" t="s">
        <v>966</v>
      </c>
      <c r="C18" s="97" t="s">
        <v>979</v>
      </c>
      <c r="D18" s="89"/>
      <c r="E18" s="89"/>
      <c r="F18" s="89"/>
      <c r="G18" s="89"/>
      <c r="H18" s="89"/>
    </row>
    <row r="19" spans="1:8" s="90" customFormat="1" ht="21" customHeight="1" x14ac:dyDescent="0.25">
      <c r="A19" s="103">
        <v>12</v>
      </c>
      <c r="B19" s="97" t="s">
        <v>967</v>
      </c>
      <c r="C19" s="97" t="s">
        <v>980</v>
      </c>
      <c r="D19" s="89"/>
      <c r="E19" s="89"/>
      <c r="F19" s="89"/>
      <c r="G19" s="89"/>
      <c r="H19" s="89"/>
    </row>
    <row r="20" spans="1:8" s="90" customFormat="1" ht="23.25" customHeight="1" x14ac:dyDescent="0.25">
      <c r="A20" s="103">
        <v>13</v>
      </c>
      <c r="B20" s="97" t="s">
        <v>760</v>
      </c>
      <c r="C20" s="97" t="s">
        <v>981</v>
      </c>
      <c r="D20" s="89"/>
      <c r="E20" s="89"/>
      <c r="F20" s="89"/>
      <c r="G20" s="89"/>
      <c r="H20" s="89"/>
    </row>
    <row r="21" spans="1:8" s="90" customFormat="1" ht="21" customHeight="1" x14ac:dyDescent="0.25">
      <c r="A21" s="103">
        <v>14</v>
      </c>
      <c r="B21" s="97" t="s">
        <v>968</v>
      </c>
      <c r="C21" s="97" t="s">
        <v>982</v>
      </c>
      <c r="D21" s="89"/>
      <c r="E21" s="89"/>
      <c r="F21" s="89"/>
      <c r="G21" s="89"/>
      <c r="H21" s="89"/>
    </row>
    <row r="22" spans="1:8" s="90" customFormat="1" ht="21.75" customHeight="1" x14ac:dyDescent="0.25">
      <c r="A22" s="103">
        <v>15</v>
      </c>
      <c r="B22" s="97" t="s">
        <v>969</v>
      </c>
      <c r="C22" s="97" t="s">
        <v>983</v>
      </c>
      <c r="D22" s="89"/>
      <c r="E22" s="89"/>
      <c r="F22" s="89"/>
      <c r="G22" s="89"/>
      <c r="H22" s="89"/>
    </row>
    <row r="23" spans="1:8" s="90" customFormat="1" ht="21" customHeight="1" x14ac:dyDescent="0.25">
      <c r="A23" s="103">
        <v>16</v>
      </c>
      <c r="B23" s="97" t="s">
        <v>970</v>
      </c>
      <c r="C23" s="97" t="s">
        <v>984</v>
      </c>
      <c r="D23" s="89"/>
      <c r="E23" s="89"/>
      <c r="F23" s="89"/>
      <c r="G23" s="89"/>
      <c r="H23" s="89"/>
    </row>
    <row r="24" spans="1:8" x14ac:dyDescent="0.25">
      <c r="A24" s="81"/>
      <c r="B24" s="82"/>
      <c r="C24" s="82"/>
    </row>
    <row r="25" spans="1:8" x14ac:dyDescent="0.25">
      <c r="A25" s="81"/>
      <c r="B25" s="82"/>
      <c r="C25" s="82"/>
    </row>
    <row r="26" spans="1:8" x14ac:dyDescent="0.25">
      <c r="A26" s="81"/>
      <c r="B26" s="82"/>
      <c r="C26" s="82"/>
    </row>
  </sheetData>
  <mergeCells count="5">
    <mergeCell ref="A1:C4"/>
    <mergeCell ref="A5:C5"/>
    <mergeCell ref="A6:A7"/>
    <mergeCell ref="B6:B7"/>
    <mergeCell ref="C6:C7"/>
  </mergeCells>
  <pageMargins left="0.39370078740157483" right="0.39370078740157483" top="0.39370078740157483" bottom="1.2598425196850394" header="0.31496062992125984" footer="0.31496062992125984"/>
  <pageSetup paperSize="5" scale="1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C00000"/>
  </sheetPr>
  <dimension ref="A1:CO156"/>
  <sheetViews>
    <sheetView tabSelected="1" zoomScale="75" zoomScaleNormal="75" zoomScalePageLayoutView="75" workbookViewId="0">
      <pane ySplit="7" topLeftCell="A8" activePane="bottomLeft" state="frozen"/>
      <selection pane="bottomLeft" activeCell="H143" sqref="H143"/>
    </sheetView>
  </sheetViews>
  <sheetFormatPr baseColWidth="10" defaultRowHeight="14.25" x14ac:dyDescent="0.25"/>
  <cols>
    <col min="1" max="1" width="7.140625" style="78" customWidth="1"/>
    <col min="2" max="2" width="30.85546875" style="77" customWidth="1"/>
    <col min="3" max="3" width="29.7109375" style="77" customWidth="1"/>
    <col min="4" max="4" width="22.85546875" style="95" customWidth="1"/>
    <col min="5" max="10" width="11.42578125" style="73" customWidth="1"/>
    <col min="11" max="16384" width="11.42578125" style="74"/>
  </cols>
  <sheetData>
    <row r="1" spans="1:93" ht="15" customHeight="1" x14ac:dyDescent="0.25">
      <c r="A1" s="122"/>
      <c r="B1" s="122"/>
      <c r="C1" s="122"/>
      <c r="D1" s="133"/>
      <c r="E1" s="74"/>
      <c r="F1" s="74"/>
      <c r="G1" s="74"/>
      <c r="H1" s="74"/>
      <c r="I1" s="74"/>
      <c r="J1" s="74"/>
    </row>
    <row r="2" spans="1:93" ht="15" customHeight="1" x14ac:dyDescent="0.25">
      <c r="A2" s="122"/>
      <c r="B2" s="122"/>
      <c r="C2" s="122"/>
      <c r="D2" s="133"/>
      <c r="E2" s="74"/>
      <c r="F2" s="74"/>
      <c r="G2" s="74"/>
      <c r="H2" s="74"/>
      <c r="I2" s="74"/>
      <c r="J2" s="74"/>
    </row>
    <row r="3" spans="1:93" ht="15" customHeight="1" x14ac:dyDescent="0.25">
      <c r="A3" s="122"/>
      <c r="B3" s="122"/>
      <c r="C3" s="122"/>
      <c r="D3" s="133"/>
      <c r="E3" s="74"/>
      <c r="F3" s="74"/>
      <c r="G3" s="74"/>
      <c r="H3" s="74"/>
      <c r="I3" s="74"/>
      <c r="J3" s="74"/>
    </row>
    <row r="4" spans="1:93" ht="15" customHeight="1" x14ac:dyDescent="0.25">
      <c r="A4" s="123"/>
      <c r="B4" s="123"/>
      <c r="C4" s="123"/>
      <c r="D4" s="134"/>
      <c r="E4" s="74"/>
      <c r="F4" s="74"/>
      <c r="G4" s="74"/>
      <c r="H4" s="74"/>
      <c r="I4" s="74"/>
      <c r="J4" s="74"/>
    </row>
    <row r="5" spans="1:93" ht="15" customHeight="1" x14ac:dyDescent="0.25">
      <c r="A5" s="124" t="s">
        <v>765</v>
      </c>
      <c r="B5" s="124"/>
      <c r="C5" s="124"/>
      <c r="D5" s="124"/>
    </row>
    <row r="6" spans="1:93" s="72" customFormat="1" ht="32.25" customHeight="1" x14ac:dyDescent="0.25">
      <c r="A6" s="125" t="s">
        <v>763</v>
      </c>
      <c r="B6" s="126" t="s">
        <v>6</v>
      </c>
      <c r="C6" s="126" t="s">
        <v>766</v>
      </c>
      <c r="D6" s="135" t="s">
        <v>764</v>
      </c>
      <c r="E6" s="71"/>
      <c r="F6" s="71"/>
      <c r="G6" s="71"/>
      <c r="H6" s="71"/>
      <c r="I6" s="71"/>
      <c r="J6" s="71"/>
    </row>
    <row r="7" spans="1:93" s="72" customFormat="1" ht="30" hidden="1" customHeight="1" x14ac:dyDescent="0.25">
      <c r="A7" s="125"/>
      <c r="B7" s="126"/>
      <c r="C7" s="126"/>
      <c r="D7" s="135"/>
      <c r="E7" s="71"/>
      <c r="F7" s="71"/>
      <c r="G7" s="71"/>
      <c r="H7" s="71"/>
      <c r="I7" s="71"/>
      <c r="J7" s="71"/>
    </row>
    <row r="8" spans="1:93" s="76" customFormat="1" ht="24" customHeight="1" x14ac:dyDescent="0.25">
      <c r="A8" s="104">
        <v>1</v>
      </c>
      <c r="B8" s="105" t="s">
        <v>767</v>
      </c>
      <c r="C8" s="106" t="s">
        <v>848</v>
      </c>
      <c r="D8" s="107" t="s">
        <v>1131</v>
      </c>
      <c r="E8" s="75"/>
      <c r="F8" s="75"/>
      <c r="G8" s="75"/>
      <c r="H8" s="75"/>
      <c r="I8" s="75"/>
      <c r="J8" s="75"/>
    </row>
    <row r="9" spans="1:93" s="76" customFormat="1" ht="21" hidden="1" customHeight="1" x14ac:dyDescent="0.25">
      <c r="A9" s="104">
        <v>2</v>
      </c>
      <c r="B9" s="105" t="s">
        <v>1052</v>
      </c>
      <c r="C9" s="106" t="s">
        <v>1053</v>
      </c>
      <c r="D9" s="107" t="s">
        <v>1111</v>
      </c>
      <c r="E9" s="75"/>
      <c r="F9" s="75"/>
      <c r="G9" s="75"/>
      <c r="H9" s="75"/>
      <c r="I9" s="75"/>
      <c r="J9" s="75"/>
    </row>
    <row r="10" spans="1:93" s="76" customFormat="1" ht="20.25" hidden="1" customHeight="1" x14ac:dyDescent="0.25">
      <c r="A10" s="104">
        <v>3</v>
      </c>
      <c r="B10" s="105" t="s">
        <v>1109</v>
      </c>
      <c r="C10" s="106" t="s">
        <v>1110</v>
      </c>
      <c r="D10" s="107" t="s">
        <v>1111</v>
      </c>
      <c r="E10" s="75"/>
      <c r="F10" s="75"/>
      <c r="G10" s="75"/>
      <c r="H10" s="75"/>
      <c r="I10" s="75"/>
      <c r="J10" s="75"/>
    </row>
    <row r="11" spans="1:93" s="76" customFormat="1" ht="21.75" customHeight="1" x14ac:dyDescent="0.25">
      <c r="A11" s="104">
        <v>4</v>
      </c>
      <c r="B11" s="105" t="s">
        <v>768</v>
      </c>
      <c r="C11" s="106" t="s">
        <v>849</v>
      </c>
      <c r="D11" s="107" t="s">
        <v>1131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</row>
    <row r="12" spans="1:93" s="76" customFormat="1" ht="17.25" hidden="1" customHeight="1" x14ac:dyDescent="0.25">
      <c r="A12" s="104">
        <v>5</v>
      </c>
      <c r="B12" s="105" t="s">
        <v>1138</v>
      </c>
      <c r="C12" s="106" t="s">
        <v>1139</v>
      </c>
      <c r="D12" s="107" t="s">
        <v>1111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</row>
    <row r="13" spans="1:93" s="76" customFormat="1" ht="15" hidden="1" x14ac:dyDescent="0.25">
      <c r="A13" s="104">
        <v>6</v>
      </c>
      <c r="B13" s="105" t="s">
        <v>769</v>
      </c>
      <c r="C13" s="106" t="s">
        <v>851</v>
      </c>
      <c r="D13" s="107" t="s">
        <v>1111</v>
      </c>
      <c r="E13" s="75"/>
      <c r="F13" s="75"/>
      <c r="G13" s="75"/>
      <c r="H13" s="75"/>
      <c r="I13" s="75"/>
      <c r="J13" s="75"/>
    </row>
    <row r="14" spans="1:93" s="76" customFormat="1" ht="20.25" hidden="1" customHeight="1" x14ac:dyDescent="0.25">
      <c r="A14" s="104">
        <v>7</v>
      </c>
      <c r="B14" s="105" t="s">
        <v>1054</v>
      </c>
      <c r="C14" s="106" t="s">
        <v>1055</v>
      </c>
      <c r="D14" s="107" t="s">
        <v>1111</v>
      </c>
      <c r="E14" s="75"/>
      <c r="F14" s="75"/>
      <c r="G14" s="75"/>
      <c r="H14" s="75"/>
      <c r="I14" s="75"/>
      <c r="J14" s="75"/>
    </row>
    <row r="15" spans="1:93" s="76" customFormat="1" ht="15" hidden="1" x14ac:dyDescent="0.25">
      <c r="A15" s="104">
        <v>8</v>
      </c>
      <c r="B15" s="105" t="s">
        <v>770</v>
      </c>
      <c r="C15" s="106" t="s">
        <v>852</v>
      </c>
      <c r="D15" s="107" t="s">
        <v>1111</v>
      </c>
      <c r="E15" s="75"/>
      <c r="F15" s="75"/>
      <c r="G15" s="75"/>
      <c r="H15" s="75"/>
      <c r="I15" s="75"/>
      <c r="J15" s="75"/>
    </row>
    <row r="16" spans="1:93" s="76" customFormat="1" ht="19.5" hidden="1" customHeight="1" x14ac:dyDescent="0.25">
      <c r="A16" s="104">
        <v>9</v>
      </c>
      <c r="B16" s="105" t="s">
        <v>771</v>
      </c>
      <c r="C16" s="106" t="s">
        <v>853</v>
      </c>
      <c r="D16" s="107" t="s">
        <v>1111</v>
      </c>
      <c r="E16" s="75"/>
      <c r="F16" s="75"/>
      <c r="G16" s="75"/>
      <c r="H16" s="75"/>
      <c r="I16" s="75"/>
      <c r="J16" s="75"/>
    </row>
    <row r="17" spans="1:10" s="76" customFormat="1" ht="15" hidden="1" x14ac:dyDescent="0.25">
      <c r="A17" s="104">
        <v>10</v>
      </c>
      <c r="B17" s="105" t="s">
        <v>772</v>
      </c>
      <c r="C17" s="106" t="s">
        <v>854</v>
      </c>
      <c r="D17" s="107" t="s">
        <v>1125</v>
      </c>
      <c r="E17" s="75"/>
      <c r="F17" s="75"/>
      <c r="G17" s="75"/>
      <c r="H17" s="75"/>
      <c r="I17" s="75"/>
      <c r="J17" s="75"/>
    </row>
    <row r="18" spans="1:10" s="76" customFormat="1" ht="15" hidden="1" x14ac:dyDescent="0.25">
      <c r="A18" s="104">
        <v>11</v>
      </c>
      <c r="B18" s="105" t="s">
        <v>1130</v>
      </c>
      <c r="C18" s="106" t="s">
        <v>69</v>
      </c>
      <c r="D18" s="107" t="s">
        <v>1111</v>
      </c>
      <c r="E18" s="75"/>
      <c r="F18" s="75"/>
      <c r="G18" s="75"/>
      <c r="H18" s="75"/>
      <c r="I18" s="75"/>
      <c r="J18" s="75"/>
    </row>
    <row r="19" spans="1:10" s="76" customFormat="1" ht="15" hidden="1" x14ac:dyDescent="0.25">
      <c r="A19" s="104">
        <v>12</v>
      </c>
      <c r="B19" s="105" t="s">
        <v>773</v>
      </c>
      <c r="C19" s="106" t="s">
        <v>855</v>
      </c>
      <c r="D19" s="107" t="s">
        <v>1125</v>
      </c>
      <c r="E19" s="75"/>
      <c r="F19" s="75"/>
      <c r="G19" s="75"/>
      <c r="H19" s="75"/>
      <c r="I19" s="75"/>
      <c r="J19" s="75"/>
    </row>
    <row r="20" spans="1:10" s="76" customFormat="1" ht="15" hidden="1" x14ac:dyDescent="0.25">
      <c r="A20" s="104">
        <v>13</v>
      </c>
      <c r="B20" s="105" t="s">
        <v>552</v>
      </c>
      <c r="C20" s="106" t="s">
        <v>856</v>
      </c>
      <c r="D20" s="107" t="s">
        <v>1111</v>
      </c>
      <c r="E20" s="75"/>
      <c r="F20" s="75"/>
      <c r="G20" s="75"/>
      <c r="H20" s="75"/>
      <c r="I20" s="75"/>
      <c r="J20" s="75"/>
    </row>
    <row r="21" spans="1:10" s="76" customFormat="1" ht="28.5" customHeight="1" x14ac:dyDescent="0.25">
      <c r="A21" s="104">
        <v>14</v>
      </c>
      <c r="B21" s="105" t="s">
        <v>1048</v>
      </c>
      <c r="C21" s="106" t="s">
        <v>1049</v>
      </c>
      <c r="D21" s="107" t="s">
        <v>1131</v>
      </c>
      <c r="E21" s="75"/>
      <c r="F21" s="75"/>
      <c r="G21" s="75"/>
      <c r="H21" s="75"/>
      <c r="I21" s="75"/>
      <c r="J21" s="75"/>
    </row>
    <row r="22" spans="1:10" s="76" customFormat="1" ht="23.25" customHeight="1" x14ac:dyDescent="0.25">
      <c r="A22" s="104">
        <v>15</v>
      </c>
      <c r="B22" s="105" t="s">
        <v>12</v>
      </c>
      <c r="C22" s="106" t="s">
        <v>857</v>
      </c>
      <c r="D22" s="107" t="s">
        <v>1131</v>
      </c>
      <c r="E22" s="75"/>
      <c r="F22" s="75"/>
      <c r="G22" s="75"/>
      <c r="H22" s="75"/>
      <c r="I22" s="75"/>
      <c r="J22" s="75"/>
    </row>
    <row r="23" spans="1:10" s="76" customFormat="1" ht="21.75" customHeight="1" x14ac:dyDescent="0.25">
      <c r="A23" s="104">
        <v>16</v>
      </c>
      <c r="B23" s="105" t="s">
        <v>774</v>
      </c>
      <c r="C23" s="106" t="s">
        <v>858</v>
      </c>
      <c r="D23" s="107" t="s">
        <v>1131</v>
      </c>
      <c r="E23" s="75"/>
      <c r="F23" s="75"/>
      <c r="G23" s="75"/>
      <c r="H23" s="75"/>
      <c r="I23" s="75"/>
      <c r="J23" s="75"/>
    </row>
    <row r="24" spans="1:10" s="76" customFormat="1" ht="22.5" hidden="1" customHeight="1" x14ac:dyDescent="0.25">
      <c r="A24" s="104">
        <v>17</v>
      </c>
      <c r="B24" s="105" t="s">
        <v>311</v>
      </c>
      <c r="C24" s="106" t="s">
        <v>312</v>
      </c>
      <c r="D24" s="107" t="s">
        <v>1111</v>
      </c>
      <c r="E24" s="75"/>
      <c r="F24" s="75"/>
      <c r="G24" s="75"/>
      <c r="H24" s="75"/>
      <c r="I24" s="75"/>
      <c r="J24" s="75"/>
    </row>
    <row r="25" spans="1:10" s="76" customFormat="1" ht="18.75" hidden="1" customHeight="1" x14ac:dyDescent="0.25">
      <c r="A25" s="104">
        <v>18</v>
      </c>
      <c r="B25" s="105" t="s">
        <v>775</v>
      </c>
      <c r="C25" s="106" t="s">
        <v>31</v>
      </c>
      <c r="D25" s="107" t="s">
        <v>1111</v>
      </c>
      <c r="E25" s="75"/>
      <c r="F25" s="75"/>
      <c r="G25" s="75"/>
      <c r="H25" s="75"/>
      <c r="I25" s="75"/>
      <c r="J25" s="75"/>
    </row>
    <row r="26" spans="1:10" s="76" customFormat="1" ht="15" hidden="1" x14ac:dyDescent="0.25">
      <c r="A26" s="104">
        <v>19</v>
      </c>
      <c r="B26" s="105" t="s">
        <v>776</v>
      </c>
      <c r="C26" s="106" t="s">
        <v>859</v>
      </c>
      <c r="D26" s="107" t="s">
        <v>1111</v>
      </c>
      <c r="E26" s="75"/>
      <c r="F26" s="75"/>
      <c r="G26" s="75"/>
      <c r="H26" s="75"/>
      <c r="I26" s="75"/>
      <c r="J26" s="75"/>
    </row>
    <row r="27" spans="1:10" s="76" customFormat="1" ht="19.5" customHeight="1" x14ac:dyDescent="0.25">
      <c r="A27" s="104">
        <v>20</v>
      </c>
      <c r="B27" s="112" t="s">
        <v>1101</v>
      </c>
      <c r="C27" s="112" t="s">
        <v>1102</v>
      </c>
      <c r="D27" s="107" t="s">
        <v>1131</v>
      </c>
      <c r="E27" s="75"/>
      <c r="F27" s="75"/>
      <c r="G27" s="75"/>
      <c r="H27" s="75"/>
      <c r="I27" s="75"/>
      <c r="J27" s="75"/>
    </row>
    <row r="28" spans="1:10" s="76" customFormat="1" ht="19.5" customHeight="1" x14ac:dyDescent="0.25">
      <c r="A28" s="104"/>
      <c r="B28" s="112" t="s">
        <v>1143</v>
      </c>
      <c r="C28" s="112" t="s">
        <v>1144</v>
      </c>
      <c r="D28" s="107" t="s">
        <v>1131</v>
      </c>
      <c r="E28" s="75"/>
      <c r="F28" s="75"/>
      <c r="G28" s="75"/>
      <c r="H28" s="75"/>
      <c r="I28" s="75"/>
      <c r="J28" s="75"/>
    </row>
    <row r="29" spans="1:10" s="76" customFormat="1" ht="19.5" customHeight="1" x14ac:dyDescent="0.25">
      <c r="A29" s="104">
        <v>21</v>
      </c>
      <c r="B29" s="105" t="s">
        <v>290</v>
      </c>
      <c r="C29" s="106" t="s">
        <v>860</v>
      </c>
      <c r="D29" s="107" t="s">
        <v>1131</v>
      </c>
      <c r="E29" s="75"/>
      <c r="F29" s="75"/>
      <c r="G29" s="75"/>
      <c r="H29" s="75"/>
      <c r="I29" s="75"/>
      <c r="J29" s="75"/>
    </row>
    <row r="30" spans="1:10" s="76" customFormat="1" ht="18.75" hidden="1" customHeight="1" x14ac:dyDescent="0.25">
      <c r="A30" s="104">
        <v>22</v>
      </c>
      <c r="B30" s="105" t="s">
        <v>777</v>
      </c>
      <c r="C30" s="106" t="s">
        <v>861</v>
      </c>
      <c r="D30" s="107" t="s">
        <v>1111</v>
      </c>
      <c r="E30" s="75"/>
      <c r="F30" s="75"/>
      <c r="G30" s="75"/>
      <c r="H30" s="75"/>
      <c r="I30" s="75"/>
      <c r="J30" s="75"/>
    </row>
    <row r="31" spans="1:10" s="76" customFormat="1" ht="18" hidden="1" customHeight="1" x14ac:dyDescent="0.25">
      <c r="A31" s="104">
        <v>23</v>
      </c>
      <c r="B31" s="105" t="s">
        <v>778</v>
      </c>
      <c r="C31" s="106" t="s">
        <v>862</v>
      </c>
      <c r="D31" s="107" t="s">
        <v>1111</v>
      </c>
      <c r="E31" s="75"/>
      <c r="F31" s="75"/>
      <c r="G31" s="75"/>
      <c r="H31" s="75"/>
      <c r="I31" s="75"/>
      <c r="J31" s="75"/>
    </row>
    <row r="32" spans="1:10" s="76" customFormat="1" ht="21.75" hidden="1" customHeight="1" x14ac:dyDescent="0.25">
      <c r="A32" s="104">
        <v>25</v>
      </c>
      <c r="B32" s="105" t="s">
        <v>1065</v>
      </c>
      <c r="C32" s="106" t="s">
        <v>1066</v>
      </c>
      <c r="D32" s="107" t="s">
        <v>1111</v>
      </c>
      <c r="E32" s="75"/>
      <c r="F32" s="75"/>
      <c r="G32" s="75"/>
      <c r="H32" s="75"/>
      <c r="I32" s="75"/>
      <c r="J32" s="75"/>
    </row>
    <row r="33" spans="1:93" s="76" customFormat="1" ht="15" x14ac:dyDescent="0.25">
      <c r="A33" s="104">
        <v>26</v>
      </c>
      <c r="B33" s="105" t="s">
        <v>779</v>
      </c>
      <c r="C33" s="106" t="s">
        <v>863</v>
      </c>
      <c r="D33" s="107" t="s">
        <v>1131</v>
      </c>
      <c r="E33" s="75"/>
      <c r="F33" s="75"/>
      <c r="G33" s="75"/>
      <c r="H33" s="75"/>
      <c r="I33" s="75"/>
      <c r="J33" s="75"/>
    </row>
    <row r="34" spans="1:93" s="76" customFormat="1" ht="15" x14ac:dyDescent="0.25">
      <c r="A34" s="104">
        <v>27</v>
      </c>
      <c r="B34" s="105" t="s">
        <v>185</v>
      </c>
      <c r="C34" s="106" t="s">
        <v>864</v>
      </c>
      <c r="D34" s="107" t="s">
        <v>1131</v>
      </c>
      <c r="E34" s="75"/>
      <c r="F34" s="75"/>
      <c r="G34" s="75"/>
      <c r="H34" s="75"/>
      <c r="I34" s="75"/>
      <c r="J34" s="75"/>
    </row>
    <row r="35" spans="1:93" s="76" customFormat="1" ht="20.25" hidden="1" customHeight="1" x14ac:dyDescent="0.25">
      <c r="A35" s="104">
        <v>28</v>
      </c>
      <c r="B35" s="105" t="s">
        <v>780</v>
      </c>
      <c r="C35" s="106" t="s">
        <v>865</v>
      </c>
      <c r="D35" s="107" t="s">
        <v>1111</v>
      </c>
      <c r="E35" s="75"/>
      <c r="F35" s="75"/>
      <c r="G35" s="75"/>
      <c r="H35" s="75"/>
      <c r="I35" s="75"/>
      <c r="J35" s="75"/>
    </row>
    <row r="36" spans="1:93" s="76" customFormat="1" ht="15" x14ac:dyDescent="0.25">
      <c r="A36" s="104">
        <v>29</v>
      </c>
      <c r="B36" s="105" t="s">
        <v>781</v>
      </c>
      <c r="C36" s="106" t="s">
        <v>866</v>
      </c>
      <c r="D36" s="107" t="s">
        <v>1131</v>
      </c>
      <c r="E36" s="75"/>
      <c r="F36" s="75"/>
      <c r="G36" s="75"/>
      <c r="H36" s="75"/>
      <c r="I36" s="75"/>
      <c r="J36" s="75"/>
    </row>
    <row r="37" spans="1:93" s="76" customFormat="1" ht="22.5" hidden="1" customHeight="1" x14ac:dyDescent="0.25">
      <c r="A37" s="104">
        <v>30</v>
      </c>
      <c r="B37" s="105" t="s">
        <v>588</v>
      </c>
      <c r="C37" s="106" t="s">
        <v>170</v>
      </c>
      <c r="D37" s="107" t="s">
        <v>1111</v>
      </c>
      <c r="E37" s="75"/>
      <c r="F37" s="75"/>
      <c r="G37" s="75"/>
      <c r="H37" s="75"/>
      <c r="I37" s="75"/>
      <c r="J37" s="75"/>
    </row>
    <row r="38" spans="1:93" s="76" customFormat="1" ht="21" customHeight="1" x14ac:dyDescent="0.25">
      <c r="A38" s="104">
        <v>31</v>
      </c>
      <c r="B38" s="105" t="s">
        <v>1050</v>
      </c>
      <c r="C38" s="106" t="s">
        <v>1051</v>
      </c>
      <c r="D38" s="107" t="s">
        <v>1131</v>
      </c>
      <c r="E38" s="75"/>
      <c r="F38" s="75"/>
      <c r="G38" s="75"/>
      <c r="H38" s="75"/>
      <c r="I38" s="75"/>
      <c r="J38" s="75"/>
    </row>
    <row r="39" spans="1:93" s="76" customFormat="1" ht="22.5" hidden="1" customHeight="1" x14ac:dyDescent="0.25">
      <c r="A39" s="104">
        <v>32</v>
      </c>
      <c r="B39" s="108" t="s">
        <v>1099</v>
      </c>
      <c r="C39" s="108" t="s">
        <v>1100</v>
      </c>
      <c r="D39" s="107" t="s">
        <v>1125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</row>
    <row r="40" spans="1:93" s="76" customFormat="1" ht="15" hidden="1" x14ac:dyDescent="0.25">
      <c r="A40" s="104">
        <v>33</v>
      </c>
      <c r="B40" s="105" t="s">
        <v>782</v>
      </c>
      <c r="C40" s="106" t="s">
        <v>867</v>
      </c>
      <c r="D40" s="107" t="s">
        <v>1111</v>
      </c>
      <c r="E40" s="75"/>
      <c r="F40" s="75"/>
      <c r="G40" s="75"/>
      <c r="H40" s="75"/>
      <c r="I40" s="75"/>
      <c r="J40" s="75"/>
    </row>
    <row r="41" spans="1:93" s="76" customFormat="1" ht="15" x14ac:dyDescent="0.25">
      <c r="A41" s="104">
        <v>34</v>
      </c>
      <c r="B41" s="108" t="s">
        <v>1095</v>
      </c>
      <c r="C41" s="108" t="s">
        <v>1096</v>
      </c>
      <c r="D41" s="107" t="s">
        <v>1131</v>
      </c>
      <c r="E41" s="75"/>
      <c r="F41" s="75"/>
      <c r="G41" s="75"/>
      <c r="H41" s="75"/>
      <c r="I41" s="75"/>
      <c r="J41" s="75"/>
    </row>
    <row r="42" spans="1:93" s="76" customFormat="1" ht="15" hidden="1" x14ac:dyDescent="0.25">
      <c r="A42" s="104">
        <v>35</v>
      </c>
      <c r="B42" s="105" t="s">
        <v>783</v>
      </c>
      <c r="C42" s="106" t="s">
        <v>868</v>
      </c>
      <c r="D42" s="107" t="s">
        <v>1111</v>
      </c>
      <c r="E42" s="75"/>
      <c r="F42" s="75"/>
      <c r="G42" s="75"/>
      <c r="H42" s="75"/>
      <c r="I42" s="75"/>
      <c r="J42" s="75"/>
    </row>
    <row r="43" spans="1:93" s="76" customFormat="1" ht="15" hidden="1" x14ac:dyDescent="0.25">
      <c r="A43" s="104">
        <v>36</v>
      </c>
      <c r="B43" s="105" t="s">
        <v>1136</v>
      </c>
      <c r="C43" s="106" t="s">
        <v>1137</v>
      </c>
      <c r="D43" s="107" t="s">
        <v>1111</v>
      </c>
      <c r="E43" s="75"/>
      <c r="F43" s="75"/>
      <c r="G43" s="75"/>
      <c r="H43" s="75"/>
      <c r="I43" s="75"/>
      <c r="J43" s="75"/>
    </row>
    <row r="44" spans="1:93" s="76" customFormat="1" ht="15" hidden="1" x14ac:dyDescent="0.25">
      <c r="A44" s="104">
        <v>37</v>
      </c>
      <c r="B44" s="105" t="s">
        <v>16</v>
      </c>
      <c r="C44" s="106" t="s">
        <v>286</v>
      </c>
      <c r="D44" s="107" t="s">
        <v>1111</v>
      </c>
      <c r="E44" s="75"/>
      <c r="F44" s="75"/>
      <c r="G44" s="75"/>
      <c r="H44" s="75"/>
      <c r="I44" s="75"/>
      <c r="J44" s="75"/>
    </row>
    <row r="45" spans="1:93" s="76" customFormat="1" ht="15" hidden="1" x14ac:dyDescent="0.25">
      <c r="A45" s="104">
        <v>38</v>
      </c>
      <c r="B45" s="105" t="s">
        <v>784</v>
      </c>
      <c r="C45" s="106" t="s">
        <v>602</v>
      </c>
      <c r="D45" s="107" t="s">
        <v>1111</v>
      </c>
      <c r="E45" s="75"/>
      <c r="F45" s="75"/>
      <c r="G45" s="75"/>
      <c r="H45" s="75"/>
      <c r="I45" s="75"/>
      <c r="J45" s="75"/>
    </row>
    <row r="46" spans="1:93" s="76" customFormat="1" ht="18.75" customHeight="1" x14ac:dyDescent="0.25">
      <c r="A46" s="104">
        <v>39</v>
      </c>
      <c r="B46" s="105" t="s">
        <v>785</v>
      </c>
      <c r="C46" s="106" t="s">
        <v>869</v>
      </c>
      <c r="D46" s="107" t="s">
        <v>1131</v>
      </c>
      <c r="E46" s="75"/>
      <c r="F46" s="75"/>
      <c r="G46" s="75"/>
      <c r="H46" s="75"/>
      <c r="I46" s="75"/>
      <c r="J46" s="75"/>
    </row>
    <row r="47" spans="1:93" s="76" customFormat="1" ht="24" hidden="1" customHeight="1" x14ac:dyDescent="0.25">
      <c r="A47" s="104">
        <v>40</v>
      </c>
      <c r="B47" s="105" t="s">
        <v>786</v>
      </c>
      <c r="C47" s="106" t="s">
        <v>870</v>
      </c>
      <c r="D47" s="107" t="s">
        <v>1125</v>
      </c>
      <c r="E47" s="75"/>
      <c r="F47" s="75"/>
      <c r="G47" s="75"/>
      <c r="H47" s="75"/>
      <c r="I47" s="75"/>
      <c r="J47" s="75"/>
    </row>
    <row r="48" spans="1:93" s="76" customFormat="1" ht="15" hidden="1" x14ac:dyDescent="0.25">
      <c r="A48" s="104">
        <v>41</v>
      </c>
      <c r="B48" s="105" t="s">
        <v>1120</v>
      </c>
      <c r="C48" s="106" t="s">
        <v>1121</v>
      </c>
      <c r="D48" s="107" t="s">
        <v>1111</v>
      </c>
      <c r="E48" s="75"/>
      <c r="F48" s="75"/>
      <c r="G48" s="75"/>
      <c r="H48" s="75"/>
      <c r="I48" s="75"/>
      <c r="J48" s="75"/>
    </row>
    <row r="49" spans="1:38" s="76" customFormat="1" ht="2.25" customHeight="1" x14ac:dyDescent="0.25">
      <c r="A49" s="104">
        <v>42</v>
      </c>
      <c r="B49" s="105" t="s">
        <v>1073</v>
      </c>
      <c r="C49" s="106" t="s">
        <v>1074</v>
      </c>
      <c r="D49" s="107" t="s">
        <v>1131</v>
      </c>
      <c r="E49" s="75"/>
      <c r="F49" s="75"/>
      <c r="G49" s="75"/>
      <c r="H49" s="75"/>
      <c r="I49" s="75"/>
      <c r="J49" s="75"/>
    </row>
    <row r="50" spans="1:38" s="76" customFormat="1" ht="18" hidden="1" customHeight="1" x14ac:dyDescent="0.25">
      <c r="A50" s="104">
        <v>43</v>
      </c>
      <c r="B50" s="105" t="s">
        <v>787</v>
      </c>
      <c r="C50" s="106" t="s">
        <v>871</v>
      </c>
      <c r="D50" s="107" t="s">
        <v>1111</v>
      </c>
      <c r="E50" s="75"/>
      <c r="F50" s="75"/>
      <c r="G50" s="75"/>
      <c r="H50" s="75"/>
      <c r="I50" s="75"/>
      <c r="J50" s="75"/>
    </row>
    <row r="51" spans="1:38" s="76" customFormat="1" ht="15" hidden="1" x14ac:dyDescent="0.25">
      <c r="A51" s="104">
        <v>44</v>
      </c>
      <c r="B51" s="105" t="s">
        <v>788</v>
      </c>
      <c r="C51" s="106" t="s">
        <v>872</v>
      </c>
      <c r="D51" s="107" t="s">
        <v>1111</v>
      </c>
      <c r="E51" s="75"/>
      <c r="F51" s="75"/>
      <c r="G51" s="75"/>
      <c r="H51" s="75"/>
      <c r="I51" s="75"/>
      <c r="J51" s="75"/>
    </row>
    <row r="52" spans="1:38" s="76" customFormat="1" ht="15" hidden="1" x14ac:dyDescent="0.25">
      <c r="A52" s="104">
        <v>45</v>
      </c>
      <c r="B52" s="105" t="s">
        <v>789</v>
      </c>
      <c r="C52" s="106" t="s">
        <v>873</v>
      </c>
      <c r="D52" s="107" t="s">
        <v>1111</v>
      </c>
      <c r="E52" s="75"/>
      <c r="F52" s="75"/>
      <c r="G52" s="75"/>
      <c r="H52" s="75"/>
      <c r="I52" s="75"/>
      <c r="J52" s="75"/>
    </row>
    <row r="53" spans="1:38" s="80" customFormat="1" ht="27.75" customHeight="1" x14ac:dyDescent="0.25">
      <c r="A53" s="104">
        <v>46</v>
      </c>
      <c r="B53" s="108" t="s">
        <v>1077</v>
      </c>
      <c r="C53" s="108" t="s">
        <v>1078</v>
      </c>
      <c r="D53" s="107" t="s">
        <v>1125</v>
      </c>
      <c r="E53" s="79"/>
      <c r="F53" s="79"/>
      <c r="G53" s="79"/>
      <c r="H53" s="79"/>
      <c r="I53" s="79"/>
      <c r="J53" s="79"/>
    </row>
    <row r="54" spans="1:38" s="76" customFormat="1" ht="21.75" customHeight="1" x14ac:dyDescent="0.25">
      <c r="A54" s="104">
        <v>47</v>
      </c>
      <c r="B54" s="105" t="s">
        <v>790</v>
      </c>
      <c r="C54" s="106" t="s">
        <v>874</v>
      </c>
      <c r="D54" s="107" t="s">
        <v>1111</v>
      </c>
      <c r="E54" s="75"/>
      <c r="F54" s="75"/>
      <c r="G54" s="75"/>
      <c r="H54" s="75"/>
      <c r="I54" s="75"/>
      <c r="J54" s="75"/>
    </row>
    <row r="55" spans="1:38" s="76" customFormat="1" ht="20.25" customHeight="1" x14ac:dyDescent="0.25">
      <c r="A55" s="104">
        <v>48</v>
      </c>
      <c r="B55" s="105" t="s">
        <v>791</v>
      </c>
      <c r="C55" s="106" t="s">
        <v>875</v>
      </c>
      <c r="D55" s="107" t="s">
        <v>1131</v>
      </c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</row>
    <row r="56" spans="1:38" s="76" customFormat="1" ht="17.25" hidden="1" customHeight="1" x14ac:dyDescent="0.25">
      <c r="A56" s="104">
        <v>49</v>
      </c>
      <c r="B56" s="105" t="s">
        <v>792</v>
      </c>
      <c r="C56" s="106" t="s">
        <v>876</v>
      </c>
      <c r="D56" s="107" t="s">
        <v>1111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</row>
    <row r="57" spans="1:38" s="76" customFormat="1" ht="22.5" customHeight="1" x14ac:dyDescent="0.25">
      <c r="A57" s="104">
        <v>50</v>
      </c>
      <c r="B57" s="105" t="s">
        <v>793</v>
      </c>
      <c r="C57" s="106" t="s">
        <v>877</v>
      </c>
      <c r="D57" s="107" t="s">
        <v>1131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</row>
    <row r="58" spans="1:38" s="76" customFormat="1" ht="22.5" customHeight="1" x14ac:dyDescent="0.25">
      <c r="A58" s="104">
        <v>51</v>
      </c>
      <c r="B58" s="105" t="s">
        <v>794</v>
      </c>
      <c r="C58" s="106" t="s">
        <v>878</v>
      </c>
      <c r="D58" s="107" t="s">
        <v>1131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</row>
    <row r="59" spans="1:38" s="76" customFormat="1" ht="22.5" hidden="1" customHeight="1" x14ac:dyDescent="0.25">
      <c r="A59" s="104">
        <v>52</v>
      </c>
      <c r="B59" s="105" t="s">
        <v>795</v>
      </c>
      <c r="C59" s="106" t="s">
        <v>879</v>
      </c>
      <c r="D59" s="107" t="s">
        <v>1125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</row>
    <row r="60" spans="1:38" s="76" customFormat="1" ht="19.5" hidden="1" customHeight="1" x14ac:dyDescent="0.25">
      <c r="A60" s="104">
        <v>53</v>
      </c>
      <c r="B60" s="105" t="s">
        <v>796</v>
      </c>
      <c r="C60" s="106" t="s">
        <v>880</v>
      </c>
      <c r="D60" s="107" t="s">
        <v>1125</v>
      </c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</row>
    <row r="61" spans="1:38" s="76" customFormat="1" ht="24" customHeight="1" x14ac:dyDescent="0.25">
      <c r="A61" s="104">
        <v>54</v>
      </c>
      <c r="B61" s="105" t="s">
        <v>797</v>
      </c>
      <c r="C61" s="106" t="s">
        <v>881</v>
      </c>
      <c r="D61" s="107" t="s">
        <v>1131</v>
      </c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</row>
    <row r="62" spans="1:38" s="76" customFormat="1" ht="15" hidden="1" x14ac:dyDescent="0.25">
      <c r="A62" s="104">
        <v>56</v>
      </c>
      <c r="B62" s="105" t="s">
        <v>1135</v>
      </c>
      <c r="C62" s="106" t="s">
        <v>882</v>
      </c>
      <c r="D62" s="107" t="s">
        <v>1111</v>
      </c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</row>
    <row r="63" spans="1:38" s="76" customFormat="1" ht="21" hidden="1" customHeight="1" x14ac:dyDescent="0.25">
      <c r="A63" s="104">
        <v>57</v>
      </c>
      <c r="B63" s="105" t="s">
        <v>798</v>
      </c>
      <c r="C63" s="106" t="s">
        <v>736</v>
      </c>
      <c r="D63" s="107" t="s">
        <v>1111</v>
      </c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</row>
    <row r="64" spans="1:38" s="76" customFormat="1" ht="24" customHeight="1" x14ac:dyDescent="0.25">
      <c r="A64" s="104">
        <v>58</v>
      </c>
      <c r="B64" s="105" t="s">
        <v>614</v>
      </c>
      <c r="C64" s="106" t="s">
        <v>615</v>
      </c>
      <c r="D64" s="107" t="s">
        <v>1131</v>
      </c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</row>
    <row r="65" spans="1:38" s="76" customFormat="1" ht="24.75" customHeight="1" x14ac:dyDescent="0.25">
      <c r="A65" s="104">
        <v>59</v>
      </c>
      <c r="B65" s="108" t="s">
        <v>1092</v>
      </c>
      <c r="C65" s="108" t="s">
        <v>1091</v>
      </c>
      <c r="D65" s="107" t="s">
        <v>1131</v>
      </c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</row>
    <row r="66" spans="1:38" s="76" customFormat="1" ht="27" customHeight="1" x14ac:dyDescent="0.25">
      <c r="A66" s="104">
        <v>60</v>
      </c>
      <c r="B66" s="105" t="s">
        <v>799</v>
      </c>
      <c r="C66" s="106" t="s">
        <v>884</v>
      </c>
      <c r="D66" s="107" t="s">
        <v>1131</v>
      </c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</row>
    <row r="67" spans="1:38" s="76" customFormat="1" ht="24" hidden="1" customHeight="1" x14ac:dyDescent="0.25">
      <c r="A67" s="104">
        <v>61</v>
      </c>
      <c r="B67" s="105" t="s">
        <v>800</v>
      </c>
      <c r="C67" s="106" t="s">
        <v>885</v>
      </c>
      <c r="D67" s="107" t="s">
        <v>1125</v>
      </c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</row>
    <row r="68" spans="1:38" s="76" customFormat="1" ht="22.5" hidden="1" customHeight="1" x14ac:dyDescent="0.25">
      <c r="A68" s="104">
        <v>62</v>
      </c>
      <c r="B68" s="105" t="s">
        <v>801</v>
      </c>
      <c r="C68" s="106" t="s">
        <v>886</v>
      </c>
      <c r="D68" s="107" t="s">
        <v>1125</v>
      </c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</row>
    <row r="69" spans="1:38" s="76" customFormat="1" ht="22.5" customHeight="1" x14ac:dyDescent="0.25">
      <c r="A69" s="104">
        <v>63</v>
      </c>
      <c r="B69" s="105" t="s">
        <v>802</v>
      </c>
      <c r="C69" s="106" t="s">
        <v>739</v>
      </c>
      <c r="D69" s="107" t="s">
        <v>1131</v>
      </c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</row>
    <row r="70" spans="1:38" s="76" customFormat="1" ht="24.75" hidden="1" customHeight="1" x14ac:dyDescent="0.25">
      <c r="A70" s="104">
        <v>64</v>
      </c>
      <c r="B70" s="105" t="s">
        <v>186</v>
      </c>
      <c r="C70" s="106" t="s">
        <v>37</v>
      </c>
      <c r="D70" s="107" t="s">
        <v>1111</v>
      </c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</row>
    <row r="71" spans="1:38" s="76" customFormat="1" ht="17.25" hidden="1" customHeight="1" x14ac:dyDescent="0.25">
      <c r="A71" s="104">
        <v>65</v>
      </c>
      <c r="B71" s="105" t="s">
        <v>740</v>
      </c>
      <c r="C71" s="106" t="s">
        <v>887</v>
      </c>
      <c r="D71" s="107" t="s">
        <v>1111</v>
      </c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</row>
    <row r="72" spans="1:38" s="76" customFormat="1" ht="21.75" hidden="1" customHeight="1" x14ac:dyDescent="0.25">
      <c r="A72" s="104">
        <v>67</v>
      </c>
      <c r="B72" s="105" t="s">
        <v>803</v>
      </c>
      <c r="C72" s="106" t="s">
        <v>883</v>
      </c>
      <c r="D72" s="107" t="s">
        <v>1125</v>
      </c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</row>
    <row r="73" spans="1:38" s="76" customFormat="1" ht="24" hidden="1" customHeight="1" x14ac:dyDescent="0.25">
      <c r="A73" s="104">
        <v>68</v>
      </c>
      <c r="B73" s="105" t="s">
        <v>804</v>
      </c>
      <c r="C73" s="106" t="s">
        <v>36</v>
      </c>
      <c r="D73" s="107" t="s">
        <v>1111</v>
      </c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</row>
    <row r="74" spans="1:38" s="76" customFormat="1" ht="21" hidden="1" customHeight="1" x14ac:dyDescent="0.25">
      <c r="A74" s="104">
        <v>69</v>
      </c>
      <c r="B74" s="105" t="s">
        <v>743</v>
      </c>
      <c r="C74" s="106" t="s">
        <v>744</v>
      </c>
      <c r="D74" s="107" t="s">
        <v>1111</v>
      </c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</row>
    <row r="75" spans="1:38" s="76" customFormat="1" ht="17.25" customHeight="1" x14ac:dyDescent="0.25">
      <c r="A75" s="104">
        <v>70</v>
      </c>
      <c r="B75" s="105" t="s">
        <v>1071</v>
      </c>
      <c r="C75" s="106" t="s">
        <v>1072</v>
      </c>
      <c r="D75" s="107" t="s">
        <v>1131</v>
      </c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</row>
    <row r="76" spans="1:38" s="76" customFormat="1" ht="21.75" hidden="1" customHeight="1" x14ac:dyDescent="0.25">
      <c r="A76" s="104">
        <v>71</v>
      </c>
      <c r="B76" s="105" t="s">
        <v>805</v>
      </c>
      <c r="C76" s="106" t="s">
        <v>888</v>
      </c>
      <c r="D76" s="107" t="s">
        <v>1111</v>
      </c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</row>
    <row r="77" spans="1:38" s="76" customFormat="1" ht="24" customHeight="1" x14ac:dyDescent="0.25">
      <c r="A77" s="104">
        <v>72</v>
      </c>
      <c r="B77" s="105" t="s">
        <v>1075</v>
      </c>
      <c r="C77" s="106" t="s">
        <v>1076</v>
      </c>
      <c r="D77" s="107" t="s">
        <v>1131</v>
      </c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</row>
    <row r="78" spans="1:38" s="76" customFormat="1" ht="21" hidden="1" customHeight="1" x14ac:dyDescent="0.25">
      <c r="A78" s="104">
        <v>73</v>
      </c>
      <c r="B78" s="105" t="s">
        <v>806</v>
      </c>
      <c r="C78" s="106" t="s">
        <v>889</v>
      </c>
      <c r="D78" s="107" t="s">
        <v>1125</v>
      </c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</row>
    <row r="79" spans="1:38" s="76" customFormat="1" ht="20.25" hidden="1" customHeight="1" x14ac:dyDescent="0.25">
      <c r="A79" s="104">
        <v>74</v>
      </c>
      <c r="B79" s="105" t="s">
        <v>547</v>
      </c>
      <c r="C79" s="106" t="s">
        <v>890</v>
      </c>
      <c r="D79" s="107" t="s">
        <v>1111</v>
      </c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</row>
    <row r="80" spans="1:38" s="76" customFormat="1" ht="21" customHeight="1" x14ac:dyDescent="0.25">
      <c r="A80" s="104">
        <v>75</v>
      </c>
      <c r="B80" s="105" t="s">
        <v>807</v>
      </c>
      <c r="C80" s="106" t="s">
        <v>891</v>
      </c>
      <c r="D80" s="107" t="s">
        <v>1131</v>
      </c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</row>
    <row r="81" spans="1:38" s="76" customFormat="1" ht="21.75" hidden="1" customHeight="1" x14ac:dyDescent="0.25">
      <c r="A81" s="104">
        <v>76</v>
      </c>
      <c r="B81" s="105" t="s">
        <v>1070</v>
      </c>
      <c r="C81" s="106" t="s">
        <v>1142</v>
      </c>
      <c r="D81" s="107" t="s">
        <v>1111</v>
      </c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</row>
    <row r="82" spans="1:38" s="76" customFormat="1" ht="21" hidden="1" customHeight="1" x14ac:dyDescent="0.25">
      <c r="A82" s="104">
        <v>77</v>
      </c>
      <c r="B82" s="105" t="s">
        <v>578</v>
      </c>
      <c r="C82" s="106" t="s">
        <v>28</v>
      </c>
      <c r="D82" s="107" t="s">
        <v>1125</v>
      </c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</row>
    <row r="83" spans="1:38" s="76" customFormat="1" ht="21.75" customHeight="1" x14ac:dyDescent="0.25">
      <c r="A83" s="104">
        <v>78</v>
      </c>
      <c r="B83" s="105" t="s">
        <v>808</v>
      </c>
      <c r="C83" s="106" t="s">
        <v>892</v>
      </c>
      <c r="D83" s="107" t="s">
        <v>1131</v>
      </c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</row>
    <row r="84" spans="1:38" s="76" customFormat="1" ht="24" hidden="1" customHeight="1" x14ac:dyDescent="0.25">
      <c r="A84" s="104">
        <v>79</v>
      </c>
      <c r="B84" s="105" t="s">
        <v>809</v>
      </c>
      <c r="C84" s="106" t="s">
        <v>33</v>
      </c>
      <c r="D84" s="107" t="s">
        <v>1111</v>
      </c>
      <c r="E84" s="75"/>
      <c r="F84" s="75"/>
      <c r="G84" s="75"/>
      <c r="H84" s="75"/>
      <c r="I84" s="75"/>
      <c r="J84" s="75"/>
    </row>
    <row r="85" spans="1:38" s="76" customFormat="1" ht="21" hidden="1" customHeight="1" x14ac:dyDescent="0.25">
      <c r="A85" s="104">
        <v>80</v>
      </c>
      <c r="B85" s="105" t="s">
        <v>944</v>
      </c>
      <c r="C85" s="106" t="s">
        <v>1141</v>
      </c>
      <c r="D85" s="107" t="s">
        <v>1111</v>
      </c>
      <c r="E85" s="75"/>
      <c r="F85" s="75"/>
      <c r="G85" s="75"/>
      <c r="H85" s="75"/>
      <c r="I85" s="75"/>
      <c r="J85" s="75"/>
    </row>
    <row r="86" spans="1:38" s="76" customFormat="1" ht="21.75" hidden="1" customHeight="1" x14ac:dyDescent="0.25">
      <c r="A86" s="104">
        <v>81</v>
      </c>
      <c r="B86" s="105" t="s">
        <v>1069</v>
      </c>
      <c r="C86" s="106" t="s">
        <v>893</v>
      </c>
      <c r="D86" s="107" t="s">
        <v>1125</v>
      </c>
      <c r="E86" s="75"/>
      <c r="F86" s="75"/>
      <c r="G86" s="75"/>
      <c r="H86" s="75"/>
      <c r="I86" s="75"/>
      <c r="J86" s="75"/>
    </row>
    <row r="87" spans="1:38" s="76" customFormat="1" ht="27" hidden="1" customHeight="1" x14ac:dyDescent="0.25">
      <c r="A87" s="104">
        <v>82</v>
      </c>
      <c r="B87" s="105" t="s">
        <v>810</v>
      </c>
      <c r="C87" s="106" t="s">
        <v>894</v>
      </c>
      <c r="D87" s="107" t="s">
        <v>1125</v>
      </c>
      <c r="E87" s="75"/>
      <c r="F87" s="75"/>
      <c r="G87" s="75"/>
      <c r="H87" s="75"/>
      <c r="I87" s="75"/>
      <c r="J87" s="75"/>
    </row>
    <row r="88" spans="1:38" s="76" customFormat="1" ht="26.25" customHeight="1" x14ac:dyDescent="0.25">
      <c r="A88" s="104">
        <v>83</v>
      </c>
      <c r="B88" s="105" t="s">
        <v>811</v>
      </c>
      <c r="C88" s="106" t="s">
        <v>895</v>
      </c>
      <c r="D88" s="107" t="s">
        <v>1131</v>
      </c>
      <c r="E88" s="75"/>
      <c r="F88" s="75"/>
      <c r="G88" s="75"/>
      <c r="H88" s="75"/>
      <c r="I88" s="75"/>
      <c r="J88" s="75"/>
    </row>
    <row r="89" spans="1:38" s="76" customFormat="1" ht="25.5" hidden="1" customHeight="1" x14ac:dyDescent="0.25">
      <c r="A89" s="104">
        <v>84</v>
      </c>
      <c r="B89" s="105" t="s">
        <v>747</v>
      </c>
      <c r="C89" s="106" t="s">
        <v>748</v>
      </c>
      <c r="D89" s="107" t="s">
        <v>1111</v>
      </c>
      <c r="E89" s="75"/>
      <c r="F89" s="75"/>
      <c r="G89" s="75"/>
      <c r="H89" s="75"/>
      <c r="I89" s="75"/>
      <c r="J89" s="75"/>
    </row>
    <row r="90" spans="1:38" s="76" customFormat="1" ht="27" hidden="1" customHeight="1" x14ac:dyDescent="0.25">
      <c r="A90" s="104">
        <v>85</v>
      </c>
      <c r="B90" s="105" t="s">
        <v>1122</v>
      </c>
      <c r="C90" s="106" t="s">
        <v>1123</v>
      </c>
      <c r="D90" s="107" t="s">
        <v>1111</v>
      </c>
      <c r="E90" s="75"/>
      <c r="F90" s="75"/>
      <c r="G90" s="75"/>
      <c r="H90" s="75"/>
      <c r="I90" s="75"/>
      <c r="J90" s="75"/>
    </row>
    <row r="91" spans="1:38" s="76" customFormat="1" ht="26.25" hidden="1" customHeight="1" x14ac:dyDescent="0.25">
      <c r="A91" s="104">
        <v>86</v>
      </c>
      <c r="B91" s="105" t="s">
        <v>1081</v>
      </c>
      <c r="C91" s="106" t="s">
        <v>1082</v>
      </c>
      <c r="D91" s="107" t="s">
        <v>1125</v>
      </c>
      <c r="E91" s="75"/>
      <c r="F91" s="75"/>
      <c r="G91" s="75"/>
      <c r="H91" s="75"/>
      <c r="I91" s="75"/>
      <c r="J91" s="75"/>
    </row>
    <row r="92" spans="1:38" s="76" customFormat="1" ht="24" hidden="1" customHeight="1" x14ac:dyDescent="0.25">
      <c r="A92" s="104">
        <v>87</v>
      </c>
      <c r="B92" s="105" t="s">
        <v>812</v>
      </c>
      <c r="C92" s="106" t="s">
        <v>39</v>
      </c>
      <c r="D92" s="107" t="s">
        <v>1111</v>
      </c>
      <c r="E92" s="75"/>
      <c r="F92" s="75"/>
      <c r="G92" s="75"/>
      <c r="H92" s="75"/>
      <c r="I92" s="75"/>
      <c r="J92" s="75"/>
    </row>
    <row r="93" spans="1:38" s="76" customFormat="1" ht="24" hidden="1" customHeight="1" x14ac:dyDescent="0.25">
      <c r="A93" s="104">
        <v>88</v>
      </c>
      <c r="B93" s="105" t="s">
        <v>813</v>
      </c>
      <c r="C93" s="106" t="s">
        <v>25</v>
      </c>
      <c r="D93" s="107" t="s">
        <v>1111</v>
      </c>
      <c r="E93" s="75"/>
      <c r="F93" s="75"/>
      <c r="G93" s="75"/>
      <c r="H93" s="75"/>
      <c r="I93" s="75"/>
      <c r="J93" s="75"/>
    </row>
    <row r="94" spans="1:38" s="76" customFormat="1" ht="25.5" hidden="1" customHeight="1" x14ac:dyDescent="0.25">
      <c r="A94" s="104">
        <v>89</v>
      </c>
      <c r="B94" s="105" t="s">
        <v>814</v>
      </c>
      <c r="C94" s="106" t="s">
        <v>896</v>
      </c>
      <c r="D94" s="107" t="s">
        <v>1111</v>
      </c>
      <c r="E94" s="75"/>
      <c r="F94" s="75"/>
      <c r="G94" s="75"/>
      <c r="H94" s="75"/>
      <c r="I94" s="75"/>
      <c r="J94" s="75"/>
    </row>
    <row r="95" spans="1:38" s="76" customFormat="1" ht="20.25" customHeight="1" x14ac:dyDescent="0.25">
      <c r="A95" s="104">
        <v>90</v>
      </c>
      <c r="B95" s="105" t="s">
        <v>815</v>
      </c>
      <c r="C95" s="106" t="s">
        <v>897</v>
      </c>
      <c r="D95" s="107" t="s">
        <v>1131</v>
      </c>
      <c r="E95" s="75"/>
      <c r="F95" s="75"/>
      <c r="G95" s="75"/>
      <c r="H95" s="75"/>
      <c r="I95" s="75"/>
      <c r="J95" s="75"/>
    </row>
    <row r="96" spans="1:38" s="76" customFormat="1" ht="22.5" hidden="1" customHeight="1" x14ac:dyDescent="0.25">
      <c r="A96" s="104">
        <v>91</v>
      </c>
      <c r="B96" s="105" t="s">
        <v>1116</v>
      </c>
      <c r="C96" s="106" t="s">
        <v>1117</v>
      </c>
      <c r="D96" s="107" t="s">
        <v>1111</v>
      </c>
      <c r="E96" s="75"/>
      <c r="F96" s="75"/>
      <c r="G96" s="75"/>
      <c r="H96" s="75"/>
      <c r="I96" s="75"/>
      <c r="J96" s="75"/>
    </row>
    <row r="97" spans="1:27" s="76" customFormat="1" ht="21" hidden="1" customHeight="1" x14ac:dyDescent="0.25">
      <c r="A97" s="104">
        <v>92</v>
      </c>
      <c r="B97" s="105" t="s">
        <v>1118</v>
      </c>
      <c r="C97" s="106" t="s">
        <v>1119</v>
      </c>
      <c r="D97" s="107" t="s">
        <v>1111</v>
      </c>
      <c r="E97" s="75"/>
      <c r="F97" s="75"/>
      <c r="G97" s="75"/>
      <c r="H97" s="75"/>
      <c r="I97" s="75"/>
      <c r="J97" s="75"/>
    </row>
    <row r="98" spans="1:27" s="76" customFormat="1" ht="15" hidden="1" x14ac:dyDescent="0.25">
      <c r="A98" s="104">
        <v>93</v>
      </c>
      <c r="B98" s="105" t="s">
        <v>630</v>
      </c>
      <c r="C98" s="106" t="s">
        <v>631</v>
      </c>
      <c r="D98" s="107" t="s">
        <v>1111</v>
      </c>
      <c r="E98" s="75"/>
      <c r="F98" s="75"/>
      <c r="G98" s="75"/>
      <c r="H98" s="75"/>
      <c r="I98" s="75"/>
      <c r="J98" s="75"/>
    </row>
    <row r="99" spans="1:27" s="76" customFormat="1" ht="19.5" hidden="1" customHeight="1" x14ac:dyDescent="0.25">
      <c r="A99" s="104">
        <v>94</v>
      </c>
      <c r="B99" s="105" t="s">
        <v>816</v>
      </c>
      <c r="C99" s="106" t="s">
        <v>898</v>
      </c>
      <c r="D99" s="107" t="s">
        <v>1111</v>
      </c>
      <c r="E99" s="75"/>
      <c r="F99" s="75"/>
      <c r="G99" s="75"/>
      <c r="H99" s="75"/>
      <c r="I99" s="75"/>
      <c r="J99" s="75"/>
    </row>
    <row r="100" spans="1:27" s="76" customFormat="1" ht="21.75" hidden="1" customHeight="1" x14ac:dyDescent="0.25">
      <c r="A100" s="104">
        <v>95</v>
      </c>
      <c r="B100" s="105" t="s">
        <v>234</v>
      </c>
      <c r="C100" s="106" t="s">
        <v>899</v>
      </c>
      <c r="D100" s="107" t="s">
        <v>1125</v>
      </c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</row>
    <row r="101" spans="1:27" s="76" customFormat="1" ht="23.25" hidden="1" customHeight="1" x14ac:dyDescent="0.25">
      <c r="A101" s="104">
        <v>96</v>
      </c>
      <c r="B101" s="105" t="s">
        <v>817</v>
      </c>
      <c r="C101" s="106" t="s">
        <v>900</v>
      </c>
      <c r="D101" s="107" t="s">
        <v>1111</v>
      </c>
      <c r="E101" s="87"/>
      <c r="F101" s="86"/>
      <c r="G101" s="75"/>
      <c r="H101" s="75"/>
      <c r="I101" s="75"/>
      <c r="J101" s="75"/>
    </row>
    <row r="102" spans="1:27" s="76" customFormat="1" ht="24" customHeight="1" x14ac:dyDescent="0.25">
      <c r="A102" s="104">
        <v>98</v>
      </c>
      <c r="B102" s="105" t="s">
        <v>818</v>
      </c>
      <c r="C102" s="106" t="s">
        <v>901</v>
      </c>
      <c r="D102" s="107" t="s">
        <v>1131</v>
      </c>
      <c r="E102" s="75"/>
      <c r="F102" s="75"/>
      <c r="G102" s="75"/>
      <c r="H102" s="75"/>
      <c r="I102" s="75"/>
      <c r="J102" s="75"/>
    </row>
    <row r="103" spans="1:27" s="76" customFormat="1" ht="24" hidden="1" customHeight="1" x14ac:dyDescent="0.25">
      <c r="A103" s="104">
        <v>99</v>
      </c>
      <c r="B103" s="105" t="s">
        <v>819</v>
      </c>
      <c r="C103" s="106" t="s">
        <v>902</v>
      </c>
      <c r="D103" s="107" t="s">
        <v>1111</v>
      </c>
      <c r="E103" s="75"/>
      <c r="F103" s="75"/>
      <c r="G103" s="75"/>
      <c r="H103" s="75"/>
      <c r="I103" s="75"/>
      <c r="J103" s="75"/>
    </row>
    <row r="104" spans="1:27" s="76" customFormat="1" ht="20.25" hidden="1" customHeight="1" x14ac:dyDescent="0.25">
      <c r="A104" s="104">
        <v>100</v>
      </c>
      <c r="B104" s="105" t="s">
        <v>1103</v>
      </c>
      <c r="C104" s="106" t="s">
        <v>1104</v>
      </c>
      <c r="D104" s="107" t="s">
        <v>1111</v>
      </c>
      <c r="E104" s="75"/>
      <c r="F104" s="75"/>
      <c r="G104" s="75"/>
      <c r="H104" s="75"/>
      <c r="I104" s="75"/>
      <c r="J104" s="75"/>
    </row>
    <row r="105" spans="1:27" s="76" customFormat="1" ht="21" customHeight="1" x14ac:dyDescent="0.25">
      <c r="A105" s="104">
        <v>101</v>
      </c>
      <c r="B105" s="108" t="s">
        <v>1056</v>
      </c>
      <c r="C105" s="108" t="s">
        <v>1057</v>
      </c>
      <c r="D105" s="107" t="s">
        <v>1131</v>
      </c>
      <c r="E105" s="75"/>
      <c r="F105" s="75"/>
      <c r="G105" s="75"/>
      <c r="H105" s="75"/>
      <c r="I105" s="75"/>
      <c r="J105" s="75"/>
    </row>
    <row r="106" spans="1:27" s="76" customFormat="1" ht="15" hidden="1" x14ac:dyDescent="0.25">
      <c r="A106" s="104">
        <v>102</v>
      </c>
      <c r="B106" s="105" t="s">
        <v>820</v>
      </c>
      <c r="C106" s="106" t="s">
        <v>29</v>
      </c>
      <c r="D106" s="107" t="s">
        <v>1111</v>
      </c>
      <c r="E106" s="75"/>
      <c r="F106" s="75"/>
      <c r="G106" s="75"/>
      <c r="H106" s="75"/>
      <c r="I106" s="75"/>
      <c r="J106" s="75"/>
    </row>
    <row r="107" spans="1:27" s="76" customFormat="1" ht="21.75" customHeight="1" x14ac:dyDescent="0.25">
      <c r="A107" s="104">
        <v>103</v>
      </c>
      <c r="B107" s="105" t="s">
        <v>821</v>
      </c>
      <c r="C107" s="106" t="s">
        <v>903</v>
      </c>
      <c r="D107" s="107" t="s">
        <v>1131</v>
      </c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</row>
    <row r="108" spans="1:27" s="76" customFormat="1" ht="27" customHeight="1" x14ac:dyDescent="0.25">
      <c r="A108" s="104">
        <v>104</v>
      </c>
      <c r="B108" s="105" t="s">
        <v>822</v>
      </c>
      <c r="C108" s="106" t="s">
        <v>904</v>
      </c>
      <c r="D108" s="107" t="s">
        <v>1131</v>
      </c>
      <c r="E108" s="75"/>
      <c r="F108" s="75"/>
      <c r="G108" s="75"/>
      <c r="H108" s="75"/>
      <c r="I108" s="75"/>
      <c r="J108" s="75"/>
    </row>
    <row r="109" spans="1:27" s="76" customFormat="1" ht="24" customHeight="1" x14ac:dyDescent="0.25">
      <c r="A109" s="104">
        <v>105</v>
      </c>
      <c r="B109" s="105" t="s">
        <v>823</v>
      </c>
      <c r="C109" s="106" t="s">
        <v>905</v>
      </c>
      <c r="D109" s="107" t="s">
        <v>1131</v>
      </c>
      <c r="E109" s="75"/>
      <c r="F109" s="75"/>
      <c r="G109" s="75"/>
      <c r="H109" s="75"/>
      <c r="I109" s="75"/>
      <c r="J109" s="75"/>
    </row>
    <row r="110" spans="1:27" s="76" customFormat="1" ht="24.75" customHeight="1" x14ac:dyDescent="0.25">
      <c r="A110" s="104">
        <v>106</v>
      </c>
      <c r="B110" s="105" t="s">
        <v>824</v>
      </c>
      <c r="C110" s="106" t="s">
        <v>906</v>
      </c>
      <c r="D110" s="107" t="s">
        <v>1131</v>
      </c>
      <c r="E110" s="75"/>
      <c r="F110" s="75"/>
      <c r="G110" s="75"/>
      <c r="H110" s="75"/>
      <c r="I110" s="75"/>
      <c r="J110" s="75"/>
    </row>
    <row r="111" spans="1:27" s="76" customFormat="1" ht="21" hidden="1" customHeight="1" x14ac:dyDescent="0.25">
      <c r="A111" s="104">
        <v>107</v>
      </c>
      <c r="B111" s="109" t="s">
        <v>825</v>
      </c>
      <c r="C111" s="110" t="s">
        <v>907</v>
      </c>
      <c r="D111" s="107" t="s">
        <v>1111</v>
      </c>
      <c r="E111" s="75"/>
      <c r="F111" s="75"/>
      <c r="G111" s="75"/>
      <c r="H111" s="75"/>
      <c r="I111" s="75"/>
      <c r="J111" s="75"/>
    </row>
    <row r="112" spans="1:27" s="76" customFormat="1" ht="21" customHeight="1" x14ac:dyDescent="0.25">
      <c r="A112" s="104">
        <v>109</v>
      </c>
      <c r="B112" s="109" t="s">
        <v>1133</v>
      </c>
      <c r="C112" s="110" t="s">
        <v>1134</v>
      </c>
      <c r="D112" s="107" t="s">
        <v>1131</v>
      </c>
      <c r="E112" s="75"/>
      <c r="F112" s="75"/>
      <c r="G112" s="75"/>
      <c r="H112" s="75"/>
      <c r="I112" s="75"/>
      <c r="J112" s="75"/>
    </row>
    <row r="113" spans="1:10" s="76" customFormat="1" ht="15" x14ac:dyDescent="0.25">
      <c r="A113" s="104">
        <v>110</v>
      </c>
      <c r="B113" s="109" t="s">
        <v>826</v>
      </c>
      <c r="C113" s="110" t="s">
        <v>908</v>
      </c>
      <c r="D113" s="107" t="s">
        <v>1131</v>
      </c>
      <c r="E113" s="75"/>
      <c r="F113" s="75"/>
      <c r="G113" s="75"/>
      <c r="H113" s="75"/>
      <c r="I113" s="75"/>
      <c r="J113" s="75"/>
    </row>
    <row r="114" spans="1:10" s="76" customFormat="1" ht="20.25" customHeight="1" x14ac:dyDescent="0.25">
      <c r="A114" s="104">
        <v>111</v>
      </c>
      <c r="B114" s="109" t="s">
        <v>827</v>
      </c>
      <c r="C114" s="110" t="s">
        <v>909</v>
      </c>
      <c r="D114" s="107" t="s">
        <v>1131</v>
      </c>
      <c r="E114" s="75"/>
      <c r="F114" s="75"/>
      <c r="G114" s="75"/>
      <c r="H114" s="75"/>
      <c r="I114" s="75"/>
      <c r="J114" s="75"/>
    </row>
    <row r="115" spans="1:10" s="76" customFormat="1" ht="19.5" hidden="1" customHeight="1" x14ac:dyDescent="0.25">
      <c r="A115" s="104">
        <v>112</v>
      </c>
      <c r="B115" s="109" t="s">
        <v>828</v>
      </c>
      <c r="C115" s="110" t="s">
        <v>910</v>
      </c>
      <c r="D115" s="107" t="s">
        <v>1125</v>
      </c>
      <c r="E115" s="75"/>
      <c r="F115" s="75"/>
      <c r="G115" s="75"/>
      <c r="H115" s="75"/>
      <c r="I115" s="75"/>
      <c r="J115" s="75"/>
    </row>
    <row r="116" spans="1:10" s="76" customFormat="1" ht="15" hidden="1" x14ac:dyDescent="0.25">
      <c r="A116" s="104">
        <v>113</v>
      </c>
      <c r="B116" s="109" t="s">
        <v>829</v>
      </c>
      <c r="C116" s="110" t="s">
        <v>911</v>
      </c>
      <c r="D116" s="107" t="s">
        <v>1125</v>
      </c>
      <c r="E116" s="75"/>
      <c r="F116" s="75"/>
      <c r="G116" s="75"/>
      <c r="H116" s="75"/>
      <c r="I116" s="75"/>
      <c r="J116" s="75"/>
    </row>
    <row r="117" spans="1:10" s="76" customFormat="1" ht="18.75" hidden="1" customHeight="1" x14ac:dyDescent="0.25">
      <c r="A117" s="104">
        <v>114</v>
      </c>
      <c r="B117" s="109" t="s">
        <v>830</v>
      </c>
      <c r="C117" s="110" t="s">
        <v>912</v>
      </c>
      <c r="D117" s="107" t="s">
        <v>1111</v>
      </c>
      <c r="E117" s="75"/>
      <c r="F117" s="75"/>
      <c r="G117" s="75"/>
      <c r="H117" s="75"/>
      <c r="I117" s="75"/>
      <c r="J117" s="75"/>
    </row>
    <row r="118" spans="1:10" s="76" customFormat="1" ht="15" hidden="1" x14ac:dyDescent="0.25">
      <c r="A118" s="104">
        <v>115</v>
      </c>
      <c r="B118" s="109" t="s">
        <v>182</v>
      </c>
      <c r="C118" s="110" t="s">
        <v>913</v>
      </c>
      <c r="D118" s="107" t="s">
        <v>1111</v>
      </c>
      <c r="E118" s="75"/>
      <c r="F118" s="75"/>
      <c r="G118" s="75"/>
      <c r="H118" s="75"/>
      <c r="I118" s="75"/>
      <c r="J118" s="75"/>
    </row>
    <row r="119" spans="1:10" s="76" customFormat="1" ht="15" hidden="1" x14ac:dyDescent="0.25">
      <c r="A119" s="104">
        <v>116</v>
      </c>
      <c r="B119" s="109" t="s">
        <v>831</v>
      </c>
      <c r="C119" s="110" t="s">
        <v>914</v>
      </c>
      <c r="D119" s="107" t="s">
        <v>1111</v>
      </c>
      <c r="E119" s="75"/>
      <c r="F119" s="75"/>
      <c r="G119" s="75"/>
      <c r="H119" s="75"/>
      <c r="I119" s="75"/>
      <c r="J119" s="75"/>
    </row>
    <row r="120" spans="1:10" s="76" customFormat="1" ht="15" x14ac:dyDescent="0.25">
      <c r="A120" s="104"/>
      <c r="B120" s="109" t="s">
        <v>1145</v>
      </c>
      <c r="C120" s="110" t="s">
        <v>1146</v>
      </c>
      <c r="D120" s="107" t="s">
        <v>1131</v>
      </c>
      <c r="E120" s="75"/>
      <c r="F120" s="75"/>
      <c r="G120" s="75"/>
      <c r="H120" s="75"/>
      <c r="I120" s="75"/>
      <c r="J120" s="75"/>
    </row>
    <row r="121" spans="1:10" s="76" customFormat="1" ht="24.75" customHeight="1" x14ac:dyDescent="0.25">
      <c r="A121" s="104">
        <v>117</v>
      </c>
      <c r="B121" s="109" t="s">
        <v>832</v>
      </c>
      <c r="C121" s="110" t="s">
        <v>915</v>
      </c>
      <c r="D121" s="107" t="s">
        <v>1131</v>
      </c>
      <c r="E121" s="75"/>
      <c r="F121" s="75"/>
      <c r="G121" s="75"/>
      <c r="H121" s="75"/>
      <c r="I121" s="75"/>
      <c r="J121" s="75"/>
    </row>
    <row r="122" spans="1:10" s="76" customFormat="1" ht="15" hidden="1" x14ac:dyDescent="0.25">
      <c r="A122" s="104">
        <v>118</v>
      </c>
      <c r="B122" s="109" t="s">
        <v>501</v>
      </c>
      <c r="C122" s="110" t="s">
        <v>916</v>
      </c>
      <c r="D122" s="107" t="s">
        <v>1111</v>
      </c>
      <c r="E122" s="75"/>
      <c r="F122" s="75"/>
      <c r="G122" s="75"/>
      <c r="H122" s="75"/>
      <c r="I122" s="75"/>
      <c r="J122" s="75"/>
    </row>
    <row r="123" spans="1:10" s="76" customFormat="1" ht="18" hidden="1" customHeight="1" x14ac:dyDescent="0.25">
      <c r="A123" s="104">
        <v>119</v>
      </c>
      <c r="B123" s="109" t="s">
        <v>833</v>
      </c>
      <c r="C123" s="110" t="s">
        <v>917</v>
      </c>
      <c r="D123" s="107" t="s">
        <v>1111</v>
      </c>
      <c r="E123" s="75"/>
      <c r="F123" s="75"/>
      <c r="G123" s="75"/>
      <c r="H123" s="75"/>
      <c r="I123" s="75"/>
      <c r="J123" s="75"/>
    </row>
    <row r="124" spans="1:10" s="76" customFormat="1" ht="27" customHeight="1" x14ac:dyDescent="0.25">
      <c r="A124" s="104">
        <v>121</v>
      </c>
      <c r="B124" s="109" t="s">
        <v>834</v>
      </c>
      <c r="C124" s="110" t="s">
        <v>918</v>
      </c>
      <c r="D124" s="107" t="s">
        <v>1131</v>
      </c>
      <c r="E124" s="75"/>
      <c r="F124" s="75"/>
      <c r="G124" s="75"/>
      <c r="H124" s="75"/>
      <c r="I124" s="75"/>
      <c r="J124" s="75"/>
    </row>
    <row r="125" spans="1:10" s="76" customFormat="1" ht="20.25" hidden="1" customHeight="1" x14ac:dyDescent="0.25">
      <c r="A125" s="104">
        <v>122</v>
      </c>
      <c r="B125" s="109" t="s">
        <v>283</v>
      </c>
      <c r="C125" s="110" t="s">
        <v>919</v>
      </c>
      <c r="D125" s="107" t="s">
        <v>1111</v>
      </c>
      <c r="E125" s="75"/>
      <c r="F125" s="75"/>
      <c r="G125" s="75"/>
      <c r="H125" s="75"/>
      <c r="I125" s="75"/>
      <c r="J125" s="75"/>
    </row>
    <row r="126" spans="1:10" s="76" customFormat="1" ht="24" hidden="1" customHeight="1" x14ac:dyDescent="0.25">
      <c r="A126" s="104">
        <v>123</v>
      </c>
      <c r="B126" s="109" t="s">
        <v>539</v>
      </c>
      <c r="C126" s="110" t="s">
        <v>920</v>
      </c>
      <c r="D126" s="107" t="s">
        <v>1111</v>
      </c>
      <c r="E126" s="75"/>
      <c r="F126" s="75"/>
      <c r="G126" s="75"/>
      <c r="H126" s="75"/>
      <c r="I126" s="75"/>
      <c r="J126" s="75"/>
    </row>
    <row r="127" spans="1:10" s="76" customFormat="1" ht="20.25" customHeight="1" x14ac:dyDescent="0.25">
      <c r="A127" s="104">
        <v>124</v>
      </c>
      <c r="B127" s="109" t="s">
        <v>835</v>
      </c>
      <c r="C127" s="110" t="s">
        <v>921</v>
      </c>
      <c r="D127" s="107" t="s">
        <v>1131</v>
      </c>
      <c r="E127" s="75"/>
      <c r="F127" s="75"/>
      <c r="G127" s="75"/>
      <c r="H127" s="75"/>
      <c r="I127" s="75"/>
      <c r="J127" s="75"/>
    </row>
    <row r="128" spans="1:10" s="76" customFormat="1" ht="25.5" hidden="1" customHeight="1" x14ac:dyDescent="0.25">
      <c r="A128" s="104">
        <v>125</v>
      </c>
      <c r="B128" s="109" t="s">
        <v>836</v>
      </c>
      <c r="C128" s="110" t="s">
        <v>757</v>
      </c>
      <c r="D128" s="107" t="s">
        <v>1125</v>
      </c>
      <c r="E128" s="75"/>
      <c r="F128" s="75"/>
      <c r="G128" s="75"/>
      <c r="H128" s="75"/>
      <c r="I128" s="75"/>
      <c r="J128" s="75"/>
    </row>
    <row r="129" spans="1:10" s="76" customFormat="1" ht="15" hidden="1" x14ac:dyDescent="0.25">
      <c r="A129" s="104">
        <v>126</v>
      </c>
      <c r="B129" s="109" t="s">
        <v>837</v>
      </c>
      <c r="C129" s="110" t="s">
        <v>922</v>
      </c>
      <c r="D129" s="107" t="s">
        <v>1125</v>
      </c>
      <c r="E129" s="75"/>
      <c r="F129" s="75"/>
      <c r="G129" s="75"/>
      <c r="H129" s="75"/>
      <c r="I129" s="75"/>
      <c r="J129" s="75"/>
    </row>
    <row r="130" spans="1:10" s="76" customFormat="1" ht="15" hidden="1" x14ac:dyDescent="0.25">
      <c r="A130" s="104">
        <v>127</v>
      </c>
      <c r="B130" s="109" t="s">
        <v>176</v>
      </c>
      <c r="C130" s="110" t="s">
        <v>923</v>
      </c>
      <c r="D130" s="107" t="s">
        <v>1111</v>
      </c>
      <c r="E130" s="75"/>
      <c r="F130" s="75"/>
      <c r="G130" s="75"/>
      <c r="H130" s="75"/>
      <c r="I130" s="75"/>
      <c r="J130" s="75"/>
    </row>
    <row r="131" spans="1:10" s="76" customFormat="1" ht="21.75" customHeight="1" x14ac:dyDescent="0.25">
      <c r="A131" s="104">
        <v>128</v>
      </c>
      <c r="B131" s="109" t="s">
        <v>838</v>
      </c>
      <c r="C131" s="110" t="s">
        <v>924</v>
      </c>
      <c r="D131" s="107" t="s">
        <v>1131</v>
      </c>
      <c r="E131" s="75"/>
      <c r="F131" s="75"/>
      <c r="G131" s="75"/>
      <c r="H131" s="75"/>
      <c r="I131" s="75"/>
      <c r="J131" s="75"/>
    </row>
    <row r="132" spans="1:10" s="76" customFormat="1" ht="21.75" hidden="1" customHeight="1" x14ac:dyDescent="0.25">
      <c r="A132" s="104">
        <v>129</v>
      </c>
      <c r="B132" s="109" t="s">
        <v>15</v>
      </c>
      <c r="C132" s="110" t="s">
        <v>30</v>
      </c>
      <c r="D132" s="107" t="s">
        <v>1111</v>
      </c>
      <c r="E132" s="75"/>
      <c r="F132" s="75"/>
      <c r="G132" s="75"/>
      <c r="H132" s="75"/>
      <c r="I132" s="75"/>
      <c r="J132" s="75"/>
    </row>
    <row r="133" spans="1:10" s="76" customFormat="1" ht="22.5" customHeight="1" x14ac:dyDescent="0.25">
      <c r="A133" s="104">
        <v>130</v>
      </c>
      <c r="B133" s="108" t="s">
        <v>1093</v>
      </c>
      <c r="C133" s="108" t="s">
        <v>1094</v>
      </c>
      <c r="D133" s="107" t="s">
        <v>1131</v>
      </c>
      <c r="E133" s="75"/>
      <c r="F133" s="75"/>
      <c r="G133" s="75"/>
      <c r="H133" s="75"/>
      <c r="I133" s="75"/>
      <c r="J133" s="75"/>
    </row>
    <row r="134" spans="1:10" s="76" customFormat="1" ht="26.25" hidden="1" customHeight="1" x14ac:dyDescent="0.25">
      <c r="A134" s="104">
        <v>131</v>
      </c>
      <c r="B134" s="109" t="s">
        <v>839</v>
      </c>
      <c r="C134" s="110" t="s">
        <v>925</v>
      </c>
      <c r="D134" s="107" t="s">
        <v>1111</v>
      </c>
      <c r="E134" s="75"/>
      <c r="F134" s="75"/>
      <c r="G134" s="75"/>
      <c r="H134" s="75"/>
      <c r="I134" s="75"/>
      <c r="J134" s="75"/>
    </row>
    <row r="135" spans="1:10" s="76" customFormat="1" ht="25.5" customHeight="1" x14ac:dyDescent="0.25">
      <c r="A135" s="104">
        <v>132</v>
      </c>
      <c r="B135" s="109" t="s">
        <v>840</v>
      </c>
      <c r="C135" s="110" t="s">
        <v>926</v>
      </c>
      <c r="D135" s="107" t="s">
        <v>1131</v>
      </c>
      <c r="E135" s="75"/>
      <c r="F135" s="75"/>
      <c r="G135" s="75"/>
      <c r="H135" s="75"/>
      <c r="I135" s="75"/>
      <c r="J135" s="75"/>
    </row>
    <row r="136" spans="1:10" s="76" customFormat="1" ht="20.25" hidden="1" customHeight="1" x14ac:dyDescent="0.25">
      <c r="A136" s="104">
        <v>133</v>
      </c>
      <c r="B136" s="109" t="s">
        <v>841</v>
      </c>
      <c r="C136" s="110" t="s">
        <v>927</v>
      </c>
      <c r="D136" s="107" t="s">
        <v>1111</v>
      </c>
      <c r="E136" s="75"/>
      <c r="F136" s="75"/>
      <c r="G136" s="75"/>
      <c r="H136" s="75"/>
      <c r="I136" s="75"/>
      <c r="J136" s="75"/>
    </row>
    <row r="137" spans="1:10" s="76" customFormat="1" ht="15" hidden="1" x14ac:dyDescent="0.25">
      <c r="A137" s="104">
        <v>134</v>
      </c>
      <c r="B137" s="109" t="s">
        <v>842</v>
      </c>
      <c r="C137" s="110" t="s">
        <v>928</v>
      </c>
      <c r="D137" s="107" t="s">
        <v>1111</v>
      </c>
      <c r="E137" s="75"/>
      <c r="F137" s="75"/>
      <c r="G137" s="75"/>
      <c r="H137" s="75"/>
      <c r="I137" s="75"/>
      <c r="J137" s="75"/>
    </row>
    <row r="138" spans="1:10" s="76" customFormat="1" ht="19.5" customHeight="1" x14ac:dyDescent="0.25">
      <c r="A138" s="104">
        <v>135</v>
      </c>
      <c r="B138" s="109" t="s">
        <v>843</v>
      </c>
      <c r="C138" s="110" t="s">
        <v>929</v>
      </c>
      <c r="D138" s="107" t="s">
        <v>1131</v>
      </c>
      <c r="E138" s="75"/>
      <c r="F138" s="75"/>
      <c r="G138" s="75"/>
      <c r="H138" s="75"/>
      <c r="I138" s="75"/>
      <c r="J138" s="75"/>
    </row>
    <row r="139" spans="1:10" s="76" customFormat="1" ht="21" hidden="1" customHeight="1" x14ac:dyDescent="0.25">
      <c r="A139" s="104">
        <v>136</v>
      </c>
      <c r="B139" s="109" t="s">
        <v>107</v>
      </c>
      <c r="C139" s="110" t="s">
        <v>1132</v>
      </c>
      <c r="D139" s="107" t="s">
        <v>1125</v>
      </c>
      <c r="E139" s="75"/>
      <c r="F139" s="75"/>
      <c r="G139" s="75"/>
      <c r="H139" s="75"/>
      <c r="I139" s="75"/>
      <c r="J139" s="75"/>
    </row>
    <row r="140" spans="1:10" s="76" customFormat="1" ht="15" hidden="1" x14ac:dyDescent="0.25">
      <c r="A140" s="104">
        <v>137</v>
      </c>
      <c r="B140" s="109" t="s">
        <v>1126</v>
      </c>
      <c r="C140" s="110" t="s">
        <v>1127</v>
      </c>
      <c r="D140" s="107" t="s">
        <v>1111</v>
      </c>
      <c r="E140" s="75"/>
      <c r="F140" s="75"/>
      <c r="G140" s="75"/>
      <c r="H140" s="75"/>
      <c r="I140" s="75"/>
      <c r="J140" s="75"/>
    </row>
    <row r="141" spans="1:10" s="76" customFormat="1" ht="21" hidden="1" customHeight="1" x14ac:dyDescent="0.25">
      <c r="A141" s="104">
        <v>138</v>
      </c>
      <c r="B141" s="109" t="s">
        <v>1079</v>
      </c>
      <c r="C141" s="110" t="s">
        <v>1080</v>
      </c>
      <c r="D141" s="107" t="s">
        <v>1125</v>
      </c>
      <c r="E141" s="75"/>
      <c r="F141" s="75"/>
      <c r="G141" s="75"/>
      <c r="H141" s="75"/>
      <c r="I141" s="75"/>
      <c r="J141" s="75"/>
    </row>
    <row r="142" spans="1:10" s="76" customFormat="1" ht="15" hidden="1" x14ac:dyDescent="0.25">
      <c r="A142" s="104">
        <v>139</v>
      </c>
      <c r="B142" s="109" t="s">
        <v>844</v>
      </c>
      <c r="C142" s="110" t="s">
        <v>27</v>
      </c>
      <c r="D142" s="107" t="s">
        <v>1111</v>
      </c>
      <c r="E142" s="75"/>
      <c r="F142" s="75"/>
      <c r="G142" s="75"/>
      <c r="H142" s="75"/>
      <c r="I142" s="75"/>
      <c r="J142" s="75"/>
    </row>
    <row r="143" spans="1:10" s="76" customFormat="1" ht="21.75" customHeight="1" x14ac:dyDescent="0.25">
      <c r="A143" s="104">
        <v>140</v>
      </c>
      <c r="B143" s="109" t="s">
        <v>845</v>
      </c>
      <c r="C143" s="110" t="s">
        <v>930</v>
      </c>
      <c r="D143" s="107" t="s">
        <v>1131</v>
      </c>
      <c r="E143" s="75"/>
      <c r="F143" s="75"/>
      <c r="G143" s="75"/>
      <c r="H143" s="75"/>
      <c r="I143" s="75"/>
      <c r="J143" s="75"/>
    </row>
    <row r="144" spans="1:10" s="76" customFormat="1" ht="29.25" customHeight="1" x14ac:dyDescent="0.25">
      <c r="A144" s="104">
        <v>141</v>
      </c>
      <c r="B144" s="109" t="s">
        <v>1087</v>
      </c>
      <c r="C144" s="110" t="s">
        <v>931</v>
      </c>
      <c r="D144" s="107" t="s">
        <v>1131</v>
      </c>
      <c r="E144" s="75"/>
      <c r="F144" s="75"/>
      <c r="G144" s="75"/>
      <c r="H144" s="75"/>
      <c r="I144" s="75"/>
      <c r="J144" s="75"/>
    </row>
    <row r="145" spans="1:10" s="76" customFormat="1" ht="22.5" hidden="1" customHeight="1" x14ac:dyDescent="0.25">
      <c r="A145" s="104">
        <v>142</v>
      </c>
      <c r="B145" s="109" t="s">
        <v>846</v>
      </c>
      <c r="C145" s="110" t="s">
        <v>84</v>
      </c>
      <c r="D145" s="107" t="s">
        <v>1111</v>
      </c>
      <c r="E145" s="75"/>
      <c r="F145" s="75"/>
      <c r="G145" s="75"/>
      <c r="H145" s="75"/>
      <c r="I145" s="75"/>
      <c r="J145" s="75"/>
    </row>
    <row r="146" spans="1:10" s="76" customFormat="1" ht="28.5" customHeight="1" x14ac:dyDescent="0.25">
      <c r="A146" s="104">
        <v>143</v>
      </c>
      <c r="B146" s="109" t="s">
        <v>1088</v>
      </c>
      <c r="C146" s="110" t="s">
        <v>932</v>
      </c>
      <c r="D146" s="107" t="s">
        <v>1131</v>
      </c>
      <c r="E146" s="75"/>
      <c r="F146" s="75"/>
      <c r="G146" s="75"/>
      <c r="H146" s="75"/>
      <c r="I146" s="75"/>
      <c r="J146" s="75"/>
    </row>
    <row r="147" spans="1:10" s="76" customFormat="1" ht="15" hidden="1" x14ac:dyDescent="0.25">
      <c r="A147" s="104">
        <v>144</v>
      </c>
      <c r="B147" s="109" t="s">
        <v>1046</v>
      </c>
      <c r="C147" s="110" t="s">
        <v>1047</v>
      </c>
      <c r="D147" s="107" t="s">
        <v>1111</v>
      </c>
      <c r="E147" s="75"/>
      <c r="F147" s="75"/>
      <c r="G147" s="75"/>
      <c r="H147" s="75"/>
      <c r="I147" s="75"/>
      <c r="J147" s="75"/>
    </row>
    <row r="148" spans="1:10" s="76" customFormat="1" ht="24" hidden="1" customHeight="1" x14ac:dyDescent="0.25">
      <c r="A148" s="104">
        <v>145</v>
      </c>
      <c r="B148" s="109" t="s">
        <v>1058</v>
      </c>
      <c r="C148" s="110" t="s">
        <v>1140</v>
      </c>
      <c r="D148" s="107" t="s">
        <v>1125</v>
      </c>
      <c r="E148" s="75"/>
      <c r="F148" s="75"/>
      <c r="G148" s="75"/>
      <c r="H148" s="75"/>
      <c r="I148" s="75"/>
      <c r="J148" s="75"/>
    </row>
    <row r="149" spans="1:10" s="76" customFormat="1" ht="22.5" hidden="1" customHeight="1" x14ac:dyDescent="0.25">
      <c r="A149" s="104">
        <v>146</v>
      </c>
      <c r="B149" s="109" t="s">
        <v>847</v>
      </c>
      <c r="C149" s="110" t="s">
        <v>933</v>
      </c>
      <c r="D149" s="107" t="s">
        <v>1125</v>
      </c>
      <c r="E149" s="75"/>
      <c r="F149" s="75"/>
      <c r="G149" s="75"/>
      <c r="H149" s="75"/>
      <c r="I149" s="75"/>
      <c r="J149" s="75"/>
    </row>
    <row r="150" spans="1:10" s="76" customFormat="1" ht="20.25" customHeight="1" x14ac:dyDescent="0.25">
      <c r="A150" s="104">
        <v>147</v>
      </c>
      <c r="B150" s="109" t="s">
        <v>1085</v>
      </c>
      <c r="C150" s="110" t="s">
        <v>1086</v>
      </c>
      <c r="D150" s="107" t="s">
        <v>1131</v>
      </c>
      <c r="E150" s="75"/>
      <c r="F150" s="75"/>
      <c r="G150" s="75"/>
      <c r="H150" s="75"/>
      <c r="I150" s="75"/>
      <c r="J150" s="75"/>
    </row>
    <row r="151" spans="1:10" s="76" customFormat="1" ht="19.5" hidden="1" customHeight="1" x14ac:dyDescent="0.25">
      <c r="A151" s="104">
        <v>148</v>
      </c>
      <c r="B151" s="109" t="s">
        <v>1112</v>
      </c>
      <c r="C151" s="110" t="s">
        <v>1113</v>
      </c>
      <c r="D151" s="111" t="s">
        <v>1111</v>
      </c>
      <c r="E151" s="75"/>
      <c r="F151" s="75"/>
      <c r="G151" s="75"/>
      <c r="H151" s="75"/>
      <c r="I151" s="75"/>
      <c r="J151" s="75"/>
    </row>
    <row r="152" spans="1:10" s="76" customFormat="1" ht="24" hidden="1" customHeight="1" x14ac:dyDescent="0.25">
      <c r="A152" s="104">
        <v>149</v>
      </c>
      <c r="B152" s="105" t="s">
        <v>1097</v>
      </c>
      <c r="C152" s="106" t="s">
        <v>1098</v>
      </c>
      <c r="D152" s="107" t="s">
        <v>1125</v>
      </c>
      <c r="E152" s="75"/>
      <c r="F152" s="75"/>
      <c r="G152" s="75"/>
      <c r="H152" s="75"/>
      <c r="I152" s="75"/>
      <c r="J152" s="75"/>
    </row>
    <row r="153" spans="1:10" x14ac:dyDescent="0.25">
      <c r="A153" s="81"/>
      <c r="B153" s="82"/>
      <c r="C153" s="82"/>
      <c r="D153" s="83"/>
    </row>
    <row r="154" spans="1:10" x14ac:dyDescent="0.25">
      <c r="A154" s="81"/>
      <c r="B154" s="82"/>
      <c r="C154" s="82"/>
      <c r="D154" s="83"/>
    </row>
    <row r="155" spans="1:10" x14ac:dyDescent="0.25">
      <c r="B155" s="82"/>
      <c r="C155" s="82"/>
      <c r="D155" s="83"/>
    </row>
    <row r="156" spans="1:10" x14ac:dyDescent="0.25">
      <c r="B156" s="82"/>
      <c r="C156" s="82"/>
      <c r="D156" s="83"/>
    </row>
  </sheetData>
  <autoFilter ref="A6:D152">
    <filterColumn colId="3">
      <filters>
        <filter val="TCO"/>
      </filters>
    </filterColumn>
  </autoFilter>
  <mergeCells count="7">
    <mergeCell ref="A6:A7"/>
    <mergeCell ref="A1:C4"/>
    <mergeCell ref="C6:C7"/>
    <mergeCell ref="A5:D5"/>
    <mergeCell ref="D1:D4"/>
    <mergeCell ref="B6:B7"/>
    <mergeCell ref="D6:D7"/>
  </mergeCells>
  <pageMargins left="0.39370078740157483" right="0.39370078740157483" top="0.39370078740157483" bottom="1.2598425196850394" header="0.31496062992125984" footer="0.31496062992125984"/>
  <pageSetup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D107"/>
  <sheetViews>
    <sheetView zoomScale="90" zoomScaleNormal="90" workbookViewId="0">
      <selection activeCell="E102" sqref="E102"/>
    </sheetView>
  </sheetViews>
  <sheetFormatPr baseColWidth="10" defaultRowHeight="12.75" x14ac:dyDescent="0.25"/>
  <cols>
    <col min="1" max="1" width="4.5703125" style="47" customWidth="1"/>
    <col min="2" max="2" width="21.28515625" style="16" customWidth="1"/>
    <col min="3" max="3" width="22" style="16" customWidth="1"/>
    <col min="4" max="4" width="15" style="32" customWidth="1"/>
    <col min="5" max="5" width="15.85546875" style="16" customWidth="1"/>
    <col min="6" max="6" width="19.28515625" style="16" customWidth="1"/>
    <col min="7" max="7" width="7.140625" style="2" customWidth="1"/>
    <col min="8" max="8" width="24.140625" style="16" customWidth="1"/>
    <col min="9" max="9" width="13.140625" style="17" customWidth="1"/>
    <col min="10" max="10" width="14.7109375" style="17" customWidth="1"/>
    <col min="11" max="11" width="35.7109375" style="16" customWidth="1"/>
    <col min="12" max="12" width="16.140625" style="16" customWidth="1"/>
    <col min="13" max="13" width="17.28515625" style="16" customWidth="1"/>
    <col min="14" max="14" width="21.28515625" style="16" customWidth="1"/>
    <col min="15" max="15" width="26.85546875" style="16" customWidth="1"/>
    <col min="16" max="16" width="31.28515625" style="48" customWidth="1"/>
    <col min="17" max="17" width="29.140625" style="48" customWidth="1"/>
    <col min="18" max="18" width="25.5703125" style="48" customWidth="1"/>
    <col min="19" max="19" width="25.7109375" style="48" customWidth="1"/>
    <col min="20" max="20" width="57.85546875" style="16" customWidth="1"/>
    <col min="21" max="21" width="11.42578125" style="11"/>
    <col min="22" max="56" width="11.42578125" style="10"/>
    <col min="57" max="16384" width="11.42578125" style="11"/>
  </cols>
  <sheetData>
    <row r="1" spans="1:56" s="2" customFormat="1" ht="15" customHeight="1" x14ac:dyDescent="0.2">
      <c r="A1" s="151"/>
      <c r="B1" s="157" t="s">
        <v>6</v>
      </c>
      <c r="C1" s="157" t="s">
        <v>7</v>
      </c>
      <c r="D1" s="160" t="s">
        <v>141</v>
      </c>
      <c r="E1" s="161"/>
      <c r="F1" s="164" t="s">
        <v>54</v>
      </c>
      <c r="G1" s="153" t="s">
        <v>130</v>
      </c>
      <c r="H1" s="136" t="s">
        <v>59</v>
      </c>
      <c r="I1" s="137"/>
      <c r="J1" s="138"/>
      <c r="K1" s="142" t="s">
        <v>63</v>
      </c>
      <c r="L1" s="145" t="s">
        <v>8</v>
      </c>
      <c r="M1" s="145" t="s">
        <v>9</v>
      </c>
      <c r="N1" s="148" t="s">
        <v>56</v>
      </c>
      <c r="O1" s="149"/>
      <c r="P1" s="149"/>
      <c r="Q1" s="149"/>
      <c r="R1" s="149"/>
      <c r="S1" s="149"/>
      <c r="T1" s="150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6" s="2" customFormat="1" ht="31.5" customHeight="1" x14ac:dyDescent="0.25">
      <c r="A2" s="156"/>
      <c r="B2" s="158"/>
      <c r="C2" s="158"/>
      <c r="D2" s="162"/>
      <c r="E2" s="163"/>
      <c r="F2" s="165"/>
      <c r="G2" s="154"/>
      <c r="H2" s="139"/>
      <c r="I2" s="140"/>
      <c r="J2" s="141"/>
      <c r="K2" s="143"/>
      <c r="L2" s="146"/>
      <c r="M2" s="146"/>
      <c r="N2" s="3" t="s">
        <v>528</v>
      </c>
      <c r="O2" s="3" t="s">
        <v>1</v>
      </c>
      <c r="P2" s="3" t="s">
        <v>0</v>
      </c>
      <c r="Q2" s="3" t="s">
        <v>2</v>
      </c>
      <c r="R2" s="3" t="s">
        <v>57</v>
      </c>
      <c r="S2" s="3" t="s">
        <v>55</v>
      </c>
      <c r="T2" s="151" t="s">
        <v>302</v>
      </c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6" s="2" customFormat="1" ht="36" customHeight="1" x14ac:dyDescent="0.25">
      <c r="A3" s="152"/>
      <c r="B3" s="159"/>
      <c r="C3" s="159"/>
      <c r="D3" s="31" t="s">
        <v>139</v>
      </c>
      <c r="E3" s="4" t="s">
        <v>140</v>
      </c>
      <c r="F3" s="166"/>
      <c r="G3" s="155"/>
      <c r="H3" s="5" t="s">
        <v>62</v>
      </c>
      <c r="I3" s="6" t="s">
        <v>60</v>
      </c>
      <c r="J3" s="6" t="s">
        <v>61</v>
      </c>
      <c r="K3" s="144"/>
      <c r="L3" s="147"/>
      <c r="M3" s="147"/>
      <c r="N3" s="7">
        <v>7728</v>
      </c>
      <c r="O3" s="7">
        <v>7728</v>
      </c>
      <c r="P3" s="7">
        <v>11448</v>
      </c>
      <c r="Q3" s="7">
        <v>14455</v>
      </c>
      <c r="R3" s="7">
        <v>17602</v>
      </c>
      <c r="S3" s="7">
        <v>18970</v>
      </c>
      <c r="T3" s="152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s="26" customFormat="1" ht="25.5" x14ac:dyDescent="0.25">
      <c r="A4" s="29">
        <v>1</v>
      </c>
      <c r="B4" s="18" t="s">
        <v>180</v>
      </c>
      <c r="C4" s="24" t="s">
        <v>535</v>
      </c>
      <c r="D4" s="40">
        <v>73202182</v>
      </c>
      <c r="E4" s="28" t="s">
        <v>47</v>
      </c>
      <c r="F4" s="28" t="s">
        <v>388</v>
      </c>
      <c r="G4" s="29">
        <f>2012-1983</f>
        <v>29</v>
      </c>
      <c r="H4" s="19" t="s">
        <v>399</v>
      </c>
      <c r="I4" s="20">
        <v>6629112</v>
      </c>
      <c r="J4" s="30" t="s">
        <v>690</v>
      </c>
      <c r="K4" s="21" t="s">
        <v>410</v>
      </c>
      <c r="L4" s="28" t="s">
        <v>691</v>
      </c>
      <c r="M4" s="28"/>
      <c r="N4" s="28"/>
      <c r="O4" s="28"/>
      <c r="P4" s="19" t="s">
        <v>377</v>
      </c>
      <c r="Q4" s="19"/>
      <c r="R4" s="19"/>
      <c r="S4" s="28"/>
      <c r="T4" s="28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</row>
    <row r="5" spans="1:56" s="62" customFormat="1" ht="27" customHeight="1" x14ac:dyDescent="0.25">
      <c r="A5" s="29">
        <v>2</v>
      </c>
      <c r="B5" s="52" t="s">
        <v>191</v>
      </c>
      <c r="C5" s="52" t="s">
        <v>172</v>
      </c>
      <c r="D5" s="60">
        <v>9297525</v>
      </c>
      <c r="E5" s="52" t="s">
        <v>51</v>
      </c>
      <c r="F5" s="52" t="s">
        <v>572</v>
      </c>
      <c r="G5" s="59">
        <f>2012-1982</f>
        <v>30</v>
      </c>
      <c r="H5" s="52" t="s">
        <v>573</v>
      </c>
      <c r="I5" s="52"/>
      <c r="J5" s="52">
        <v>3135475933</v>
      </c>
      <c r="K5" s="61" t="s">
        <v>231</v>
      </c>
      <c r="L5" s="52" t="s">
        <v>65</v>
      </c>
      <c r="M5" s="52" t="s">
        <v>67</v>
      </c>
      <c r="N5" s="52"/>
      <c r="O5" s="52"/>
      <c r="P5" s="52" t="s">
        <v>574</v>
      </c>
      <c r="Q5" s="52"/>
      <c r="R5" s="52"/>
      <c r="S5" s="52"/>
      <c r="T5" s="52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</row>
    <row r="6" spans="1:56" s="26" customFormat="1" ht="62.25" customHeight="1" x14ac:dyDescent="0.25">
      <c r="A6" s="29">
        <v>3</v>
      </c>
      <c r="B6" s="18" t="s">
        <v>505</v>
      </c>
      <c r="C6" s="24" t="s">
        <v>504</v>
      </c>
      <c r="D6" s="40">
        <v>33143901</v>
      </c>
      <c r="E6" s="28"/>
      <c r="F6" s="28" t="s">
        <v>387</v>
      </c>
      <c r="G6" s="29">
        <f>2012-1952</f>
        <v>60</v>
      </c>
      <c r="H6" s="19" t="s">
        <v>398</v>
      </c>
      <c r="I6" s="20">
        <v>6663306</v>
      </c>
      <c r="J6" s="30" t="s">
        <v>666</v>
      </c>
      <c r="K6" s="21" t="s">
        <v>409</v>
      </c>
      <c r="L6" s="28" t="s">
        <v>599</v>
      </c>
      <c r="M6" s="28" t="s">
        <v>310</v>
      </c>
      <c r="N6" s="28"/>
      <c r="O6" s="28"/>
      <c r="P6" s="19" t="s">
        <v>376</v>
      </c>
      <c r="Q6" s="19"/>
      <c r="R6" s="19" t="s">
        <v>294</v>
      </c>
      <c r="S6" s="28"/>
      <c r="T6" s="28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</row>
    <row r="7" spans="1:56" s="26" customFormat="1" ht="42.75" customHeight="1" x14ac:dyDescent="0.25">
      <c r="A7" s="29">
        <v>4</v>
      </c>
      <c r="B7" s="35" t="s">
        <v>730</v>
      </c>
      <c r="C7" s="24" t="s">
        <v>716</v>
      </c>
      <c r="D7" s="46">
        <v>1047375078</v>
      </c>
      <c r="E7" s="24" t="s">
        <v>47</v>
      </c>
      <c r="F7" s="24" t="s">
        <v>717</v>
      </c>
      <c r="G7" s="14">
        <v>26</v>
      </c>
      <c r="H7" s="24" t="s">
        <v>718</v>
      </c>
      <c r="I7" s="25"/>
      <c r="J7" s="25" t="s">
        <v>719</v>
      </c>
      <c r="K7" s="69" t="s">
        <v>720</v>
      </c>
      <c r="L7" s="24" t="s">
        <v>71</v>
      </c>
      <c r="M7" s="24" t="s">
        <v>67</v>
      </c>
      <c r="N7" s="28"/>
      <c r="O7" s="24"/>
      <c r="P7" s="24" t="s">
        <v>105</v>
      </c>
      <c r="Q7" s="24" t="s">
        <v>237</v>
      </c>
      <c r="R7" s="24"/>
      <c r="S7" s="24"/>
      <c r="T7" s="24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</row>
    <row r="8" spans="1:56" s="26" customFormat="1" ht="42.75" customHeight="1" x14ac:dyDescent="0.25">
      <c r="A8" s="29">
        <v>5</v>
      </c>
      <c r="B8" s="18" t="s">
        <v>496</v>
      </c>
      <c r="C8" s="24" t="s">
        <v>495</v>
      </c>
      <c r="D8" s="43">
        <v>45447951</v>
      </c>
      <c r="E8" s="28" t="s">
        <v>47</v>
      </c>
      <c r="F8" s="19" t="s">
        <v>383</v>
      </c>
      <c r="G8" s="29">
        <f>2012-1963</f>
        <v>49</v>
      </c>
      <c r="H8" s="28" t="s">
        <v>394</v>
      </c>
      <c r="I8" s="28">
        <v>6666911</v>
      </c>
      <c r="J8" s="30" t="s">
        <v>668</v>
      </c>
      <c r="K8" s="23" t="s">
        <v>405</v>
      </c>
      <c r="L8" s="28" t="s">
        <v>71</v>
      </c>
      <c r="M8" s="28" t="s">
        <v>67</v>
      </c>
      <c r="N8" s="28"/>
      <c r="O8" s="28"/>
      <c r="P8" s="19" t="s">
        <v>371</v>
      </c>
      <c r="Q8" s="19"/>
      <c r="R8" s="19"/>
      <c r="S8" s="28"/>
      <c r="T8" s="28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</row>
    <row r="9" spans="1:56" s="62" customFormat="1" ht="40.5" customHeight="1" x14ac:dyDescent="0.25">
      <c r="A9" s="29">
        <v>6</v>
      </c>
      <c r="B9" s="52" t="s">
        <v>506</v>
      </c>
      <c r="C9" s="52" t="s">
        <v>161</v>
      </c>
      <c r="D9" s="54">
        <v>45521395</v>
      </c>
      <c r="E9" s="52"/>
      <c r="F9" s="51" t="s">
        <v>386</v>
      </c>
      <c r="G9" s="59">
        <f>2012-1980</f>
        <v>32</v>
      </c>
      <c r="H9" s="51" t="s">
        <v>397</v>
      </c>
      <c r="I9" s="64">
        <v>6755487</v>
      </c>
      <c r="J9" s="65">
        <v>3117878532</v>
      </c>
      <c r="K9" s="61" t="s">
        <v>217</v>
      </c>
      <c r="L9" s="52"/>
      <c r="M9" s="52"/>
      <c r="N9" s="52"/>
      <c r="O9" s="52"/>
      <c r="P9" s="51" t="s">
        <v>321</v>
      </c>
      <c r="Q9" s="51"/>
      <c r="R9" s="51"/>
      <c r="S9" s="52"/>
      <c r="T9" s="52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</row>
    <row r="10" spans="1:56" s="26" customFormat="1" ht="51" x14ac:dyDescent="0.25">
      <c r="A10" s="29">
        <v>7</v>
      </c>
      <c r="B10" s="18" t="s">
        <v>498</v>
      </c>
      <c r="C10" s="24" t="s">
        <v>497</v>
      </c>
      <c r="D10" s="43">
        <v>6888973</v>
      </c>
      <c r="E10" s="28"/>
      <c r="F10" s="19" t="s">
        <v>296</v>
      </c>
      <c r="G10" s="29">
        <f>2012-1963</f>
        <v>49</v>
      </c>
      <c r="H10" s="28" t="s">
        <v>395</v>
      </c>
      <c r="I10" s="28"/>
      <c r="J10" s="30"/>
      <c r="K10" s="23"/>
      <c r="L10" s="28"/>
      <c r="M10" s="28"/>
      <c r="N10" s="28"/>
      <c r="O10" s="28"/>
      <c r="P10" s="19" t="s">
        <v>372</v>
      </c>
      <c r="Q10" s="19"/>
      <c r="R10" s="19"/>
      <c r="S10" s="28"/>
      <c r="T10" s="28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</row>
    <row r="11" spans="1:56" s="26" customFormat="1" ht="29.25" customHeight="1" x14ac:dyDescent="0.25">
      <c r="A11" s="29">
        <v>8</v>
      </c>
      <c r="B11" s="18" t="s">
        <v>552</v>
      </c>
      <c r="C11" s="19" t="s">
        <v>551</v>
      </c>
      <c r="D11" s="40">
        <v>73154549</v>
      </c>
      <c r="E11" s="28"/>
      <c r="F11" s="19" t="s">
        <v>448</v>
      </c>
      <c r="G11" s="29">
        <f>2012-1971</f>
        <v>41</v>
      </c>
      <c r="H11" s="19" t="s">
        <v>467</v>
      </c>
      <c r="I11" s="20"/>
      <c r="J11" s="20">
        <v>3135746919</v>
      </c>
      <c r="K11" s="21" t="s">
        <v>482</v>
      </c>
      <c r="L11" s="28" t="s">
        <v>659</v>
      </c>
      <c r="M11" s="28" t="s">
        <v>67</v>
      </c>
      <c r="N11" s="28"/>
      <c r="O11" s="28"/>
      <c r="P11" s="19" t="s">
        <v>422</v>
      </c>
      <c r="Q11" s="19" t="s">
        <v>423</v>
      </c>
      <c r="R11" s="19"/>
      <c r="S11" s="28"/>
      <c r="T11" s="19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</row>
    <row r="12" spans="1:56" s="26" customFormat="1" ht="25.5" x14ac:dyDescent="0.25">
      <c r="A12" s="29">
        <v>9</v>
      </c>
      <c r="B12" s="18" t="s">
        <v>12</v>
      </c>
      <c r="C12" s="19" t="s">
        <v>162</v>
      </c>
      <c r="D12" s="40">
        <v>73097723</v>
      </c>
      <c r="E12" s="28"/>
      <c r="F12" s="19" t="s">
        <v>442</v>
      </c>
      <c r="G12" s="29">
        <f>2012-1961</f>
        <v>51</v>
      </c>
      <c r="H12" s="22" t="s">
        <v>462</v>
      </c>
      <c r="I12" s="22">
        <v>6765254</v>
      </c>
      <c r="J12" s="22">
        <v>3205726460</v>
      </c>
      <c r="K12" s="23" t="s">
        <v>218</v>
      </c>
      <c r="L12" s="28" t="s">
        <v>126</v>
      </c>
      <c r="M12" s="28" t="s">
        <v>67</v>
      </c>
      <c r="N12" s="28"/>
      <c r="O12" s="28"/>
      <c r="P12" s="19" t="s">
        <v>239</v>
      </c>
      <c r="Q12" s="19" t="s">
        <v>415</v>
      </c>
      <c r="R12" s="19"/>
      <c r="S12" s="28"/>
      <c r="T12" s="19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</row>
    <row r="13" spans="1:56" s="26" customFormat="1" ht="43.5" customHeight="1" x14ac:dyDescent="0.25">
      <c r="A13" s="29">
        <v>10</v>
      </c>
      <c r="B13" s="34" t="s">
        <v>311</v>
      </c>
      <c r="C13" s="19" t="s">
        <v>312</v>
      </c>
      <c r="D13" s="40">
        <v>73103456</v>
      </c>
      <c r="E13" s="28" t="s">
        <v>75</v>
      </c>
      <c r="F13" s="28" t="s">
        <v>313</v>
      </c>
      <c r="G13" s="29">
        <f>2012-1962</f>
        <v>50</v>
      </c>
      <c r="H13" s="19" t="s">
        <v>314</v>
      </c>
      <c r="I13" s="20"/>
      <c r="J13" s="20">
        <v>3145321594</v>
      </c>
      <c r="K13" s="21" t="s">
        <v>315</v>
      </c>
      <c r="L13" s="28" t="s">
        <v>317</v>
      </c>
      <c r="M13" s="28" t="s">
        <v>318</v>
      </c>
      <c r="N13" s="28"/>
      <c r="O13" s="28"/>
      <c r="P13" s="28" t="s">
        <v>319</v>
      </c>
      <c r="Q13" s="28" t="s">
        <v>122</v>
      </c>
      <c r="R13" s="28" t="s">
        <v>155</v>
      </c>
      <c r="S13" s="28"/>
      <c r="T13" s="28" t="s">
        <v>316</v>
      </c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</row>
    <row r="14" spans="1:56" s="26" customFormat="1" ht="27" customHeight="1" x14ac:dyDescent="0.25">
      <c r="A14" s="29">
        <v>11</v>
      </c>
      <c r="B14" s="34" t="s">
        <v>192</v>
      </c>
      <c r="C14" s="19" t="s">
        <v>31</v>
      </c>
      <c r="D14" s="40">
        <v>70099076</v>
      </c>
      <c r="E14" s="28" t="s">
        <v>608</v>
      </c>
      <c r="F14" s="28" t="s">
        <v>609</v>
      </c>
      <c r="G14" s="29">
        <f>2012-1955</f>
        <v>57</v>
      </c>
      <c r="H14" s="19" t="s">
        <v>209</v>
      </c>
      <c r="I14" s="20">
        <v>6676781</v>
      </c>
      <c r="J14" s="30" t="s">
        <v>610</v>
      </c>
      <c r="K14" s="70" t="s">
        <v>611</v>
      </c>
      <c r="L14" s="28" t="s">
        <v>310</v>
      </c>
      <c r="M14" s="28"/>
      <c r="N14" s="28"/>
      <c r="O14" s="28"/>
      <c r="P14" s="28" t="s">
        <v>612</v>
      </c>
      <c r="Q14" s="28"/>
      <c r="R14" s="28" t="s">
        <v>155</v>
      </c>
      <c r="S14" s="28"/>
      <c r="T14" s="28" t="s">
        <v>613</v>
      </c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</row>
    <row r="15" spans="1:56" s="26" customFormat="1" ht="26.25" customHeight="1" x14ac:dyDescent="0.25">
      <c r="A15" s="29">
        <v>12</v>
      </c>
      <c r="B15" s="18" t="s">
        <v>20</v>
      </c>
      <c r="C15" s="28" t="s">
        <v>35</v>
      </c>
      <c r="D15" s="43" t="s">
        <v>5</v>
      </c>
      <c r="E15" s="28" t="s">
        <v>47</v>
      </c>
      <c r="F15" s="19" t="s">
        <v>721</v>
      </c>
      <c r="G15" s="29">
        <f>2012-1965</f>
        <v>47</v>
      </c>
      <c r="H15" s="19" t="s">
        <v>260</v>
      </c>
      <c r="I15" s="20"/>
      <c r="J15" s="20">
        <v>3176669295</v>
      </c>
      <c r="K15" s="21" t="s">
        <v>268</v>
      </c>
      <c r="L15" s="28" t="s">
        <v>71</v>
      </c>
      <c r="M15" s="28" t="s">
        <v>67</v>
      </c>
      <c r="N15" s="28"/>
      <c r="O15" s="28"/>
      <c r="P15" s="19" t="s">
        <v>240</v>
      </c>
      <c r="Q15" s="19" t="s">
        <v>241</v>
      </c>
      <c r="R15" s="28"/>
      <c r="S15" s="28"/>
      <c r="T15" s="19" t="s">
        <v>277</v>
      </c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</row>
    <row r="16" spans="1:56" s="26" customFormat="1" ht="30.75" customHeight="1" x14ac:dyDescent="0.25">
      <c r="A16" s="29">
        <v>13</v>
      </c>
      <c r="B16" s="18" t="s">
        <v>22</v>
      </c>
      <c r="C16" s="28" t="s">
        <v>156</v>
      </c>
      <c r="D16" s="43">
        <v>32669741</v>
      </c>
      <c r="E16" s="24" t="s">
        <v>49</v>
      </c>
      <c r="F16" s="24" t="s">
        <v>699</v>
      </c>
      <c r="G16" s="14">
        <f>2012-1962</f>
        <v>50</v>
      </c>
      <c r="H16" s="28" t="s">
        <v>194</v>
      </c>
      <c r="I16" s="28">
        <v>6644364</v>
      </c>
      <c r="J16" s="30" t="s">
        <v>700</v>
      </c>
      <c r="K16" s="23" t="s">
        <v>138</v>
      </c>
      <c r="L16" s="28" t="s">
        <v>71</v>
      </c>
      <c r="M16" s="28" t="s">
        <v>127</v>
      </c>
      <c r="N16" s="28"/>
      <c r="O16" s="28"/>
      <c r="P16" s="28"/>
      <c r="Q16" s="28"/>
      <c r="R16" s="28"/>
      <c r="S16" s="28"/>
      <c r="T16" s="28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</row>
    <row r="17" spans="1:56" s="26" customFormat="1" ht="38.25" x14ac:dyDescent="0.25">
      <c r="A17" s="29">
        <v>14</v>
      </c>
      <c r="B17" s="18" t="s">
        <v>731</v>
      </c>
      <c r="C17" s="24" t="s">
        <v>568</v>
      </c>
      <c r="D17" s="43">
        <v>30769785</v>
      </c>
      <c r="E17" s="28" t="s">
        <v>51</v>
      </c>
      <c r="F17" s="28" t="s">
        <v>460</v>
      </c>
      <c r="G17" s="29">
        <f>2012-1956</f>
        <v>56</v>
      </c>
      <c r="H17" s="28" t="s">
        <v>477</v>
      </c>
      <c r="I17" s="28">
        <v>6567968</v>
      </c>
      <c r="J17" s="30" t="s">
        <v>670</v>
      </c>
      <c r="K17" s="23" t="s">
        <v>491</v>
      </c>
      <c r="L17" s="28" t="s">
        <v>599</v>
      </c>
      <c r="M17" s="24" t="s">
        <v>665</v>
      </c>
      <c r="N17" s="28"/>
      <c r="O17" s="28"/>
      <c r="P17" s="28" t="s">
        <v>436</v>
      </c>
      <c r="Q17" s="28"/>
      <c r="R17" s="28" t="s">
        <v>437</v>
      </c>
      <c r="S17" s="28"/>
      <c r="T17" s="28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</row>
    <row r="18" spans="1:56" s="26" customFormat="1" ht="43.5" customHeight="1" x14ac:dyDescent="0.25">
      <c r="A18" s="29">
        <v>15</v>
      </c>
      <c r="B18" s="18" t="s">
        <v>290</v>
      </c>
      <c r="C18" s="28" t="s">
        <v>289</v>
      </c>
      <c r="D18" s="43">
        <v>45760316</v>
      </c>
      <c r="E18" s="28" t="s">
        <v>47</v>
      </c>
      <c r="F18" s="19" t="s">
        <v>253</v>
      </c>
      <c r="G18" s="29">
        <f>2012-1976</f>
        <v>36</v>
      </c>
      <c r="H18" s="28" t="s">
        <v>263</v>
      </c>
      <c r="I18" s="28">
        <v>6744066</v>
      </c>
      <c r="J18" s="30"/>
      <c r="K18" s="23" t="s">
        <v>270</v>
      </c>
      <c r="L18" s="28" t="s">
        <v>71</v>
      </c>
      <c r="M18" s="28" t="s">
        <v>665</v>
      </c>
      <c r="N18" s="28"/>
      <c r="O18" s="28"/>
      <c r="P18" s="19" t="s">
        <v>128</v>
      </c>
      <c r="Q18" s="19"/>
      <c r="R18" s="19"/>
      <c r="S18" s="28"/>
      <c r="T18" s="19" t="s">
        <v>278</v>
      </c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</row>
    <row r="19" spans="1:56" s="26" customFormat="1" ht="28.5" customHeight="1" x14ac:dyDescent="0.25">
      <c r="A19" s="29">
        <v>16</v>
      </c>
      <c r="B19" s="18" t="s">
        <v>555</v>
      </c>
      <c r="C19" s="24" t="s">
        <v>554</v>
      </c>
      <c r="D19" s="40">
        <v>20310882</v>
      </c>
      <c r="E19" s="28" t="s">
        <v>53</v>
      </c>
      <c r="F19" s="19" t="s">
        <v>450</v>
      </c>
      <c r="G19" s="29">
        <f>2012-1942</f>
        <v>70</v>
      </c>
      <c r="H19" s="19" t="s">
        <v>689</v>
      </c>
      <c r="I19" s="20">
        <v>6651973</v>
      </c>
      <c r="J19" s="20">
        <v>3004779950</v>
      </c>
      <c r="K19" s="21" t="s">
        <v>293</v>
      </c>
      <c r="L19" s="28" t="s">
        <v>659</v>
      </c>
      <c r="M19" s="28" t="s">
        <v>710</v>
      </c>
      <c r="N19" s="28"/>
      <c r="O19" s="28"/>
      <c r="P19" s="19" t="s">
        <v>426</v>
      </c>
      <c r="Q19" s="19" t="s">
        <v>427</v>
      </c>
      <c r="R19" s="19"/>
      <c r="S19" s="28"/>
      <c r="T19" s="19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</row>
    <row r="20" spans="1:56" s="26" customFormat="1" ht="25.5" x14ac:dyDescent="0.25">
      <c r="A20" s="29">
        <v>17</v>
      </c>
      <c r="B20" s="18" t="s">
        <v>503</v>
      </c>
      <c r="C20" s="28" t="s">
        <v>502</v>
      </c>
      <c r="D20" s="40">
        <v>52425779</v>
      </c>
      <c r="E20" s="28"/>
      <c r="F20" s="19" t="s">
        <v>385</v>
      </c>
      <c r="G20" s="29">
        <f>2012-1978</f>
        <v>34</v>
      </c>
      <c r="H20" s="19" t="s">
        <v>722</v>
      </c>
      <c r="I20" s="20"/>
      <c r="J20" s="20">
        <v>3008028024</v>
      </c>
      <c r="K20" s="21" t="s">
        <v>408</v>
      </c>
      <c r="L20" s="28" t="s">
        <v>599</v>
      </c>
      <c r="M20" s="28" t="s">
        <v>115</v>
      </c>
      <c r="N20" s="28"/>
      <c r="O20" s="28"/>
      <c r="P20" s="19" t="s">
        <v>375</v>
      </c>
      <c r="Q20" s="19"/>
      <c r="R20" s="19" t="s">
        <v>247</v>
      </c>
      <c r="S20" s="28"/>
      <c r="T20" s="28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</row>
    <row r="21" spans="1:56" s="26" customFormat="1" ht="42.75" customHeight="1" x14ac:dyDescent="0.25">
      <c r="A21" s="29">
        <v>18</v>
      </c>
      <c r="B21" s="18" t="s">
        <v>98</v>
      </c>
      <c r="C21" s="28" t="s">
        <v>99</v>
      </c>
      <c r="D21" s="43">
        <v>7921260</v>
      </c>
      <c r="E21" s="28" t="s">
        <v>47</v>
      </c>
      <c r="F21" s="28" t="s">
        <v>100</v>
      </c>
      <c r="G21" s="29">
        <f>2012-1978</f>
        <v>34</v>
      </c>
      <c r="H21" s="28" t="s">
        <v>101</v>
      </c>
      <c r="I21" s="30" t="s">
        <v>102</v>
      </c>
      <c r="J21" s="30" t="s">
        <v>103</v>
      </c>
      <c r="K21" s="23" t="s">
        <v>104</v>
      </c>
      <c r="L21" s="28" t="s">
        <v>71</v>
      </c>
      <c r="M21" s="28" t="s">
        <v>67</v>
      </c>
      <c r="N21" s="28"/>
      <c r="O21" s="28"/>
      <c r="P21" s="28" t="s">
        <v>105</v>
      </c>
      <c r="Q21" s="28" t="s">
        <v>106</v>
      </c>
      <c r="R21" s="28"/>
      <c r="S21" s="28"/>
      <c r="T21" s="28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</row>
    <row r="22" spans="1:56" s="26" customFormat="1" ht="25.5" x14ac:dyDescent="0.25">
      <c r="A22" s="29">
        <v>19</v>
      </c>
      <c r="B22" s="18" t="s">
        <v>185</v>
      </c>
      <c r="C22" s="28" t="s">
        <v>166</v>
      </c>
      <c r="D22" s="40">
        <v>45449151</v>
      </c>
      <c r="E22" s="28" t="s">
        <v>47</v>
      </c>
      <c r="F22" s="19" t="s">
        <v>453</v>
      </c>
      <c r="G22" s="29">
        <v>50</v>
      </c>
      <c r="H22" s="19" t="s">
        <v>470</v>
      </c>
      <c r="I22" s="20">
        <v>6615860</v>
      </c>
      <c r="J22" s="20">
        <v>3103520672</v>
      </c>
      <c r="K22" s="21" t="s">
        <v>485</v>
      </c>
      <c r="L22" s="28" t="s">
        <v>126</v>
      </c>
      <c r="M22" s="28" t="s">
        <v>665</v>
      </c>
      <c r="N22" s="28"/>
      <c r="O22" s="28"/>
      <c r="P22" s="19" t="s">
        <v>66</v>
      </c>
      <c r="Q22" s="19" t="s">
        <v>430</v>
      </c>
      <c r="R22" s="19"/>
      <c r="S22" s="28"/>
      <c r="T22" s="19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</row>
    <row r="23" spans="1:56" s="26" customFormat="1" ht="38.25" x14ac:dyDescent="0.25">
      <c r="A23" s="29">
        <v>20</v>
      </c>
      <c r="B23" s="34" t="s">
        <v>588</v>
      </c>
      <c r="C23" s="19" t="s">
        <v>170</v>
      </c>
      <c r="D23" s="40">
        <v>73123803</v>
      </c>
      <c r="E23" s="28" t="s">
        <v>47</v>
      </c>
      <c r="F23" s="28" t="s">
        <v>683</v>
      </c>
      <c r="G23" s="29">
        <v>44</v>
      </c>
      <c r="H23" s="19" t="s">
        <v>207</v>
      </c>
      <c r="I23" s="20">
        <v>6663781</v>
      </c>
      <c r="J23" s="30" t="s">
        <v>684</v>
      </c>
      <c r="K23" s="21" t="s">
        <v>229</v>
      </c>
      <c r="L23" s="28" t="s">
        <v>65</v>
      </c>
      <c r="M23" s="28" t="s">
        <v>72</v>
      </c>
      <c r="N23" s="28"/>
      <c r="O23" s="28"/>
      <c r="P23" s="28" t="s">
        <v>589</v>
      </c>
      <c r="Q23" s="28" t="s">
        <v>590</v>
      </c>
      <c r="R23" s="28"/>
      <c r="S23" s="28"/>
      <c r="T23" s="28" t="s">
        <v>591</v>
      </c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</row>
    <row r="24" spans="1:56" s="26" customFormat="1" ht="25.5" x14ac:dyDescent="0.25">
      <c r="A24" s="29">
        <v>21</v>
      </c>
      <c r="B24" s="18" t="s">
        <v>16</v>
      </c>
      <c r="C24" s="24" t="s">
        <v>286</v>
      </c>
      <c r="D24" s="40">
        <v>73082831</v>
      </c>
      <c r="E24" s="28" t="s">
        <v>47</v>
      </c>
      <c r="F24" s="19" t="s">
        <v>252</v>
      </c>
      <c r="G24" s="29">
        <f>2012-1959</f>
        <v>53</v>
      </c>
      <c r="H24" s="19" t="s">
        <v>261</v>
      </c>
      <c r="I24" s="20">
        <v>6610547</v>
      </c>
      <c r="J24" s="30" t="s">
        <v>669</v>
      </c>
      <c r="K24" s="21" t="s">
        <v>214</v>
      </c>
      <c r="L24" s="28" t="s">
        <v>659</v>
      </c>
      <c r="M24" s="28" t="s">
        <v>665</v>
      </c>
      <c r="N24" s="28"/>
      <c r="O24" s="28"/>
      <c r="P24" s="19" t="s">
        <v>242</v>
      </c>
      <c r="Q24" s="19" t="s">
        <v>243</v>
      </c>
      <c r="R24" s="19"/>
      <c r="S24" s="28"/>
      <c r="T24" s="19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</row>
    <row r="25" spans="1:56" s="26" customFormat="1" ht="38.25" x14ac:dyDescent="0.25">
      <c r="A25" s="29">
        <v>22</v>
      </c>
      <c r="B25" s="18" t="s">
        <v>601</v>
      </c>
      <c r="C25" s="28" t="s">
        <v>602</v>
      </c>
      <c r="D25" s="40">
        <v>15248084</v>
      </c>
      <c r="E25" s="28" t="s">
        <v>603</v>
      </c>
      <c r="F25" s="19" t="s">
        <v>604</v>
      </c>
      <c r="G25" s="29">
        <v>51</v>
      </c>
      <c r="H25" s="22" t="s">
        <v>605</v>
      </c>
      <c r="I25" s="22">
        <v>6457235</v>
      </c>
      <c r="J25" s="30" t="s">
        <v>688</v>
      </c>
      <c r="K25" s="69" t="s">
        <v>606</v>
      </c>
      <c r="L25" s="28" t="s">
        <v>65</v>
      </c>
      <c r="M25" s="28" t="s">
        <v>72</v>
      </c>
      <c r="N25" s="28"/>
      <c r="O25" s="28"/>
      <c r="P25" s="19" t="s">
        <v>105</v>
      </c>
      <c r="Q25" s="19" t="s">
        <v>607</v>
      </c>
      <c r="R25" s="19"/>
      <c r="S25" s="28"/>
      <c r="T25" s="19" t="s">
        <v>597</v>
      </c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</row>
    <row r="26" spans="1:56" s="26" customFormat="1" ht="30" customHeight="1" x14ac:dyDescent="0.25">
      <c r="A26" s="29">
        <v>23</v>
      </c>
      <c r="B26" s="18" t="s">
        <v>10</v>
      </c>
      <c r="C26" s="28" t="s">
        <v>24</v>
      </c>
      <c r="D26" s="43">
        <v>1047403048</v>
      </c>
      <c r="E26" s="28" t="s">
        <v>116</v>
      </c>
      <c r="F26" s="28" t="s">
        <v>117</v>
      </c>
      <c r="G26" s="29">
        <f>2012-1988</f>
        <v>24</v>
      </c>
      <c r="H26" s="28" t="s">
        <v>523</v>
      </c>
      <c r="I26" s="30" t="s">
        <v>118</v>
      </c>
      <c r="J26" s="30" t="s">
        <v>119</v>
      </c>
      <c r="K26" s="23" t="s">
        <v>120</v>
      </c>
      <c r="L26" s="28" t="s">
        <v>71</v>
      </c>
      <c r="M26" s="28" t="s">
        <v>67</v>
      </c>
      <c r="N26" s="28"/>
      <c r="O26" s="28" t="s">
        <v>121</v>
      </c>
      <c r="P26" s="28"/>
      <c r="Q26" s="28"/>
      <c r="R26" s="28"/>
      <c r="S26" s="28"/>
      <c r="T26" s="28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</row>
    <row r="27" spans="1:56" s="26" customFormat="1" ht="38.25" x14ac:dyDescent="0.25">
      <c r="A27" s="29">
        <v>24</v>
      </c>
      <c r="B27" s="18" t="s">
        <v>732</v>
      </c>
      <c r="C27" s="24" t="s">
        <v>499</v>
      </c>
      <c r="D27" s="43">
        <v>32625956</v>
      </c>
      <c r="E27" s="28" t="s">
        <v>49</v>
      </c>
      <c r="F27" s="19" t="s">
        <v>384</v>
      </c>
      <c r="G27" s="29">
        <f>2012-1959</f>
        <v>53</v>
      </c>
      <c r="H27" s="28" t="s">
        <v>696</v>
      </c>
      <c r="I27" s="28"/>
      <c r="J27" s="30" t="s">
        <v>697</v>
      </c>
      <c r="K27" s="23" t="s">
        <v>406</v>
      </c>
      <c r="L27" s="28" t="s">
        <v>71</v>
      </c>
      <c r="M27" s="28" t="s">
        <v>115</v>
      </c>
      <c r="N27" s="28"/>
      <c r="O27" s="28"/>
      <c r="P27" s="19" t="s">
        <v>373</v>
      </c>
      <c r="Q27" s="19" t="s">
        <v>370</v>
      </c>
      <c r="R27" s="19"/>
      <c r="S27" s="28"/>
      <c r="T27" s="28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</row>
    <row r="28" spans="1:56" s="62" customFormat="1" ht="29.25" customHeight="1" x14ac:dyDescent="0.25">
      <c r="A28" s="29">
        <v>25</v>
      </c>
      <c r="B28" s="52" t="s">
        <v>177</v>
      </c>
      <c r="C28" s="52" t="s">
        <v>159</v>
      </c>
      <c r="D28" s="60">
        <v>73204897</v>
      </c>
      <c r="E28" s="52" t="s">
        <v>47</v>
      </c>
      <c r="F28" s="52" t="s">
        <v>640</v>
      </c>
      <c r="G28" s="59">
        <f>2012-1984</f>
        <v>28</v>
      </c>
      <c r="H28" s="52" t="s">
        <v>198</v>
      </c>
      <c r="I28" s="52">
        <v>6740431</v>
      </c>
      <c r="J28" s="66"/>
      <c r="K28" s="61" t="s">
        <v>215</v>
      </c>
      <c r="L28" s="52" t="s">
        <v>320</v>
      </c>
      <c r="M28" s="52" t="s">
        <v>87</v>
      </c>
      <c r="N28" s="52" t="s">
        <v>641</v>
      </c>
      <c r="O28" s="52"/>
      <c r="P28" s="52" t="s">
        <v>305</v>
      </c>
      <c r="Q28" s="52"/>
      <c r="R28" s="52"/>
      <c r="S28" s="52"/>
      <c r="T28" s="52" t="s">
        <v>642</v>
      </c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</row>
    <row r="29" spans="1:56" s="26" customFormat="1" ht="159.75" customHeight="1" x14ac:dyDescent="0.25">
      <c r="A29" s="29">
        <v>26</v>
      </c>
      <c r="B29" s="18" t="s">
        <v>733</v>
      </c>
      <c r="C29" s="24" t="s">
        <v>734</v>
      </c>
      <c r="D29" s="40">
        <v>45450209</v>
      </c>
      <c r="E29" s="28" t="s">
        <v>47</v>
      </c>
      <c r="F29" s="19" t="s">
        <v>671</v>
      </c>
      <c r="G29" s="29">
        <v>49</v>
      </c>
      <c r="H29" s="22" t="s">
        <v>264</v>
      </c>
      <c r="I29" s="20"/>
      <c r="J29" s="30" t="s">
        <v>672</v>
      </c>
      <c r="K29" s="21" t="s">
        <v>273</v>
      </c>
      <c r="L29" s="28" t="s">
        <v>80</v>
      </c>
      <c r="M29" s="28" t="s">
        <v>67</v>
      </c>
      <c r="N29" s="28"/>
      <c r="O29" s="28"/>
      <c r="P29" s="19" t="s">
        <v>246</v>
      </c>
      <c r="Q29" s="19"/>
      <c r="R29" s="19"/>
      <c r="S29" s="28"/>
      <c r="T29" s="19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</row>
    <row r="30" spans="1:56" s="26" customFormat="1" ht="78.75" customHeight="1" x14ac:dyDescent="0.25">
      <c r="A30" s="29">
        <v>27</v>
      </c>
      <c r="B30" s="18" t="s">
        <v>64</v>
      </c>
      <c r="C30" s="19" t="s">
        <v>164</v>
      </c>
      <c r="D30" s="40">
        <v>9149503</v>
      </c>
      <c r="E30" s="28" t="s">
        <v>47</v>
      </c>
      <c r="F30" s="19" t="s">
        <v>447</v>
      </c>
      <c r="G30" s="29">
        <f>2012-1980</f>
        <v>32</v>
      </c>
      <c r="H30" s="19" t="s">
        <v>466</v>
      </c>
      <c r="I30" s="20">
        <v>6618968</v>
      </c>
      <c r="J30" s="30" t="s">
        <v>694</v>
      </c>
      <c r="K30" s="70" t="s">
        <v>695</v>
      </c>
      <c r="L30" s="28" t="s">
        <v>599</v>
      </c>
      <c r="M30" s="28" t="s">
        <v>67</v>
      </c>
      <c r="N30" s="28"/>
      <c r="O30" s="28"/>
      <c r="P30" s="19" t="s">
        <v>420</v>
      </c>
      <c r="Q30" s="19" t="s">
        <v>421</v>
      </c>
      <c r="R30" s="19"/>
      <c r="S30" s="28"/>
      <c r="T30" s="19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</row>
    <row r="31" spans="1:56" s="26" customFormat="1" ht="25.5" x14ac:dyDescent="0.25">
      <c r="A31" s="29">
        <v>28</v>
      </c>
      <c r="B31" s="18" t="s">
        <v>542</v>
      </c>
      <c r="C31" s="28" t="s">
        <v>541</v>
      </c>
      <c r="D31" s="40">
        <v>73078289</v>
      </c>
      <c r="E31" s="28" t="s">
        <v>47</v>
      </c>
      <c r="F31" s="19" t="s">
        <v>441</v>
      </c>
      <c r="G31" s="29">
        <v>55</v>
      </c>
      <c r="H31" s="22" t="s">
        <v>461</v>
      </c>
      <c r="I31" s="22">
        <v>6605357</v>
      </c>
      <c r="J31" s="30" t="s">
        <v>693</v>
      </c>
      <c r="K31" s="23" t="s">
        <v>478</v>
      </c>
      <c r="L31" s="28" t="s">
        <v>126</v>
      </c>
      <c r="M31" s="28" t="s">
        <v>665</v>
      </c>
      <c r="N31" s="28"/>
      <c r="O31" s="28"/>
      <c r="P31" s="19" t="s">
        <v>414</v>
      </c>
      <c r="Q31" s="19"/>
      <c r="R31" s="19"/>
      <c r="S31" s="28"/>
      <c r="T31" s="19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</row>
    <row r="32" spans="1:56" s="26" customFormat="1" ht="38.25" x14ac:dyDescent="0.25">
      <c r="A32" s="29">
        <v>29</v>
      </c>
      <c r="B32" s="18" t="s">
        <v>178</v>
      </c>
      <c r="C32" s="28" t="s">
        <v>494</v>
      </c>
      <c r="D32" s="40">
        <v>9092283</v>
      </c>
      <c r="E32" s="28"/>
      <c r="F32" s="19" t="s">
        <v>382</v>
      </c>
      <c r="G32" s="29">
        <f>2012-1956</f>
        <v>56</v>
      </c>
      <c r="H32" s="19" t="s">
        <v>393</v>
      </c>
      <c r="I32" s="20"/>
      <c r="J32" s="20">
        <v>30142800277</v>
      </c>
      <c r="K32" s="21" t="s">
        <v>404</v>
      </c>
      <c r="L32" s="28"/>
      <c r="M32" s="28"/>
      <c r="N32" s="28"/>
      <c r="O32" s="28"/>
      <c r="P32" s="19" t="s">
        <v>66</v>
      </c>
      <c r="Q32" s="19" t="s">
        <v>370</v>
      </c>
      <c r="R32" s="19"/>
      <c r="S32" s="28"/>
      <c r="T32" s="28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</row>
    <row r="33" spans="1:56" s="26" customFormat="1" ht="50.25" customHeight="1" x14ac:dyDescent="0.25">
      <c r="A33" s="29">
        <v>30</v>
      </c>
      <c r="B33" s="34" t="s">
        <v>735</v>
      </c>
      <c r="C33" s="19" t="s">
        <v>736</v>
      </c>
      <c r="D33" s="40">
        <v>73103275</v>
      </c>
      <c r="E33" s="9"/>
      <c r="F33" s="9"/>
      <c r="G33" s="8"/>
      <c r="H33" s="9"/>
      <c r="I33" s="13"/>
      <c r="J33" s="13"/>
      <c r="K33" s="9"/>
      <c r="L33" s="9"/>
      <c r="M33" s="9"/>
      <c r="N33" s="9"/>
      <c r="O33" s="9"/>
      <c r="P33" s="28"/>
      <c r="Q33" s="28"/>
      <c r="R33" s="28"/>
      <c r="S33" s="28"/>
      <c r="T33" s="9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</row>
    <row r="34" spans="1:56" s="26" customFormat="1" ht="50.25" customHeight="1" x14ac:dyDescent="0.25">
      <c r="A34" s="29">
        <v>31</v>
      </c>
      <c r="B34" s="34" t="s">
        <v>737</v>
      </c>
      <c r="C34" s="19" t="s">
        <v>678</v>
      </c>
      <c r="D34" s="40">
        <v>22810499</v>
      </c>
      <c r="E34" s="28" t="s">
        <v>75</v>
      </c>
      <c r="F34" s="19" t="s">
        <v>679</v>
      </c>
      <c r="G34" s="29">
        <v>31</v>
      </c>
      <c r="H34" s="19" t="s">
        <v>654</v>
      </c>
      <c r="I34" s="20">
        <v>6905782</v>
      </c>
      <c r="J34" s="20">
        <v>3007632553</v>
      </c>
      <c r="K34" s="70" t="s">
        <v>655</v>
      </c>
      <c r="L34" s="28" t="s">
        <v>126</v>
      </c>
      <c r="M34" s="28" t="s">
        <v>342</v>
      </c>
      <c r="N34" s="28"/>
      <c r="O34" s="28"/>
      <c r="P34" s="19" t="s">
        <v>319</v>
      </c>
      <c r="Q34" s="19" t="s">
        <v>656</v>
      </c>
      <c r="R34" s="19"/>
      <c r="S34" s="28"/>
      <c r="T34" s="28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</row>
    <row r="35" spans="1:56" s="26" customFormat="1" ht="38.25" x14ac:dyDescent="0.25">
      <c r="A35" s="29">
        <v>32</v>
      </c>
      <c r="B35" s="18" t="s">
        <v>614</v>
      </c>
      <c r="C35" s="28" t="s">
        <v>615</v>
      </c>
      <c r="D35" s="40">
        <v>39170518</v>
      </c>
      <c r="E35" s="28" t="s">
        <v>616</v>
      </c>
      <c r="F35" s="19" t="s">
        <v>617</v>
      </c>
      <c r="G35" s="29">
        <f>2012-1967</f>
        <v>45</v>
      </c>
      <c r="H35" s="19" t="s">
        <v>618</v>
      </c>
      <c r="I35" s="20"/>
      <c r="J35" s="30" t="s">
        <v>619</v>
      </c>
      <c r="K35" s="70" t="s">
        <v>620</v>
      </c>
      <c r="L35" s="28" t="s">
        <v>71</v>
      </c>
      <c r="M35" s="28" t="s">
        <v>87</v>
      </c>
      <c r="N35" s="28"/>
      <c r="O35" s="28"/>
      <c r="P35" s="19" t="s">
        <v>621</v>
      </c>
      <c r="Q35" s="19"/>
      <c r="R35" s="19"/>
      <c r="S35" s="28"/>
      <c r="T35" s="28" t="s">
        <v>622</v>
      </c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</row>
    <row r="36" spans="1:56" s="26" customFormat="1" ht="42" customHeight="1" x14ac:dyDescent="0.25">
      <c r="A36" s="29">
        <v>33</v>
      </c>
      <c r="B36" s="34" t="s">
        <v>186</v>
      </c>
      <c r="C36" s="19" t="s">
        <v>37</v>
      </c>
      <c r="D36" s="40">
        <v>19590593</v>
      </c>
      <c r="E36" s="24" t="s">
        <v>52</v>
      </c>
      <c r="F36" s="19" t="s">
        <v>569</v>
      </c>
      <c r="G36" s="29">
        <f>2012-1971</f>
        <v>41</v>
      </c>
      <c r="H36" s="19" t="s">
        <v>203</v>
      </c>
      <c r="I36" s="20"/>
      <c r="J36" s="20">
        <v>3116575321</v>
      </c>
      <c r="K36" s="21" t="s">
        <v>224</v>
      </c>
      <c r="L36" s="28"/>
      <c r="M36" s="28"/>
      <c r="N36" s="28"/>
      <c r="O36" s="28"/>
      <c r="P36" s="19" t="s">
        <v>433</v>
      </c>
      <c r="Q36" s="28"/>
      <c r="R36" s="28"/>
      <c r="S36" s="28"/>
      <c r="T36" s="28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</row>
    <row r="37" spans="1:56" s="26" customFormat="1" x14ac:dyDescent="0.25">
      <c r="A37" s="29">
        <v>34</v>
      </c>
      <c r="B37" s="18" t="s">
        <v>738</v>
      </c>
      <c r="C37" s="9" t="s">
        <v>739</v>
      </c>
      <c r="D37" s="12">
        <v>9146556</v>
      </c>
      <c r="E37" s="9"/>
      <c r="F37" s="9"/>
      <c r="G37" s="8"/>
      <c r="H37" s="9"/>
      <c r="I37" s="13"/>
      <c r="J37" s="13"/>
      <c r="K37" s="9"/>
      <c r="L37" s="9"/>
      <c r="M37" s="9"/>
      <c r="N37" s="9"/>
      <c r="O37" s="9"/>
      <c r="P37" s="28"/>
      <c r="Q37" s="28"/>
      <c r="R37" s="28"/>
      <c r="S37" s="28"/>
      <c r="T37" s="9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</row>
    <row r="38" spans="1:56" s="26" customFormat="1" ht="25.5" x14ac:dyDescent="0.25">
      <c r="A38" s="29">
        <v>35</v>
      </c>
      <c r="B38" s="18" t="s">
        <v>740</v>
      </c>
      <c r="C38" s="24" t="s">
        <v>564</v>
      </c>
      <c r="D38" s="43">
        <v>33110159</v>
      </c>
      <c r="E38" s="24" t="s">
        <v>47</v>
      </c>
      <c r="F38" s="28" t="s">
        <v>457</v>
      </c>
      <c r="G38" s="29">
        <f>2012-1942</f>
        <v>70</v>
      </c>
      <c r="H38" s="28" t="s">
        <v>474</v>
      </c>
      <c r="I38" s="28">
        <v>6652137</v>
      </c>
      <c r="J38" s="30" t="s">
        <v>709</v>
      </c>
      <c r="K38" s="23" t="s">
        <v>489</v>
      </c>
      <c r="L38" s="28" t="s">
        <v>659</v>
      </c>
      <c r="M38" s="28" t="s">
        <v>710</v>
      </c>
      <c r="N38" s="28"/>
      <c r="O38" s="28"/>
      <c r="P38" s="28" t="s">
        <v>434</v>
      </c>
      <c r="Q38" s="28"/>
      <c r="R38" s="28" t="s">
        <v>435</v>
      </c>
      <c r="S38" s="28"/>
      <c r="T38" s="28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</row>
    <row r="39" spans="1:56" s="26" customFormat="1" ht="30" customHeight="1" x14ac:dyDescent="0.25">
      <c r="A39" s="29">
        <v>36</v>
      </c>
      <c r="B39" s="18" t="s">
        <v>741</v>
      </c>
      <c r="C39" s="24" t="s">
        <v>742</v>
      </c>
      <c r="D39" s="43">
        <v>73117802</v>
      </c>
      <c r="E39" s="9"/>
      <c r="F39" s="9"/>
      <c r="G39" s="8"/>
      <c r="H39" s="9"/>
      <c r="I39" s="13"/>
      <c r="J39" s="13"/>
      <c r="K39" s="9"/>
      <c r="L39" s="9"/>
      <c r="M39" s="9"/>
      <c r="N39" s="9"/>
      <c r="O39" s="9"/>
      <c r="P39" s="28"/>
      <c r="Q39" s="28"/>
      <c r="R39" s="28"/>
      <c r="S39" s="28"/>
      <c r="T39" s="9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</row>
    <row r="40" spans="1:56" s="26" customFormat="1" ht="14.25" customHeight="1" x14ac:dyDescent="0.25">
      <c r="A40" s="29">
        <v>37</v>
      </c>
      <c r="B40" s="18" t="s">
        <v>21</v>
      </c>
      <c r="C40" s="28" t="s">
        <v>36</v>
      </c>
      <c r="D40" s="43" t="s">
        <v>45</v>
      </c>
      <c r="E40" s="28" t="s">
        <v>47</v>
      </c>
      <c r="F40" s="28" t="s">
        <v>583</v>
      </c>
      <c r="G40" s="29">
        <f>2012-1962</f>
        <v>50</v>
      </c>
      <c r="H40" s="28" t="s">
        <v>584</v>
      </c>
      <c r="I40" s="30" t="s">
        <v>661</v>
      </c>
      <c r="J40" s="30"/>
      <c r="K40" s="69" t="s">
        <v>585</v>
      </c>
      <c r="L40" s="28" t="s">
        <v>310</v>
      </c>
      <c r="M40" s="28"/>
      <c r="N40" s="28"/>
      <c r="O40" s="28"/>
      <c r="P40" s="28" t="s">
        <v>66</v>
      </c>
      <c r="Q40" s="28"/>
      <c r="R40" s="28" t="s">
        <v>586</v>
      </c>
      <c r="S40" s="28"/>
      <c r="T40" s="28" t="s">
        <v>587</v>
      </c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</row>
    <row r="41" spans="1:56" s="26" customFormat="1" x14ac:dyDescent="0.25">
      <c r="A41" s="29">
        <v>38</v>
      </c>
      <c r="B41" s="34" t="s">
        <v>743</v>
      </c>
      <c r="C41" s="19" t="s">
        <v>744</v>
      </c>
      <c r="D41" s="40">
        <v>73083964</v>
      </c>
      <c r="E41" s="9"/>
      <c r="F41" s="9"/>
      <c r="G41" s="8"/>
      <c r="H41" s="9"/>
      <c r="I41" s="13"/>
      <c r="J41" s="13"/>
      <c r="K41" s="9"/>
      <c r="L41" s="9"/>
      <c r="M41" s="9"/>
      <c r="N41" s="9"/>
      <c r="O41" s="9"/>
      <c r="P41" s="28"/>
      <c r="Q41" s="28"/>
      <c r="R41" s="28"/>
      <c r="S41" s="28"/>
      <c r="T41" s="9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</row>
    <row r="42" spans="1:56" s="26" customFormat="1" ht="25.5" x14ac:dyDescent="0.25">
      <c r="A42" s="29">
        <v>39</v>
      </c>
      <c r="B42" s="18" t="s">
        <v>547</v>
      </c>
      <c r="C42" s="28" t="s">
        <v>546</v>
      </c>
      <c r="D42" s="43">
        <v>9082059</v>
      </c>
      <c r="E42" s="28"/>
      <c r="F42" s="19" t="s">
        <v>444</v>
      </c>
      <c r="G42" s="29">
        <f>2012-1952</f>
        <v>60</v>
      </c>
      <c r="H42" s="28" t="s">
        <v>463</v>
      </c>
      <c r="I42" s="28">
        <v>6514894</v>
      </c>
      <c r="J42" s="30"/>
      <c r="K42" s="23" t="s">
        <v>480</v>
      </c>
      <c r="L42" s="28"/>
      <c r="M42" s="28"/>
      <c r="N42" s="28"/>
      <c r="O42" s="28"/>
      <c r="P42" s="19" t="s">
        <v>66</v>
      </c>
      <c r="Q42" s="19" t="s">
        <v>417</v>
      </c>
      <c r="R42" s="19"/>
      <c r="S42" s="28"/>
      <c r="T42" s="28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</row>
    <row r="43" spans="1:56" s="26" customFormat="1" x14ac:dyDescent="0.25">
      <c r="A43" s="29">
        <v>40</v>
      </c>
      <c r="B43" s="34" t="s">
        <v>745</v>
      </c>
      <c r="C43" s="19" t="s">
        <v>746</v>
      </c>
      <c r="D43" s="40">
        <v>72347098</v>
      </c>
      <c r="E43" s="9"/>
      <c r="F43" s="9"/>
      <c r="G43" s="8"/>
      <c r="H43" s="9"/>
      <c r="I43" s="13"/>
      <c r="J43" s="13"/>
      <c r="K43" s="9"/>
      <c r="L43" s="9"/>
      <c r="M43" s="9"/>
      <c r="N43" s="9"/>
      <c r="O43" s="9"/>
      <c r="P43" s="28"/>
      <c r="Q43" s="28"/>
      <c r="R43" s="28"/>
      <c r="S43" s="28"/>
      <c r="T43" s="9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</row>
    <row r="44" spans="1:56" s="26" customFormat="1" ht="51" x14ac:dyDescent="0.25">
      <c r="A44" s="29">
        <v>41</v>
      </c>
      <c r="B44" s="37" t="s">
        <v>578</v>
      </c>
      <c r="C44" s="41" t="s">
        <v>28</v>
      </c>
      <c r="D44" s="40">
        <v>73113641</v>
      </c>
      <c r="E44" s="28" t="s">
        <v>75</v>
      </c>
      <c r="F44" s="41" t="s">
        <v>687</v>
      </c>
      <c r="G44" s="29">
        <v>47</v>
      </c>
      <c r="H44" s="41" t="s">
        <v>579</v>
      </c>
      <c r="I44" s="41">
        <v>6584924</v>
      </c>
      <c r="J44" s="28">
        <v>3157891480</v>
      </c>
      <c r="K44" s="15" t="s">
        <v>580</v>
      </c>
      <c r="L44" s="38" t="s">
        <v>71</v>
      </c>
      <c r="M44" s="38" t="s">
        <v>72</v>
      </c>
      <c r="N44" s="38"/>
      <c r="O44" s="41"/>
      <c r="P44" s="41" t="s">
        <v>143</v>
      </c>
      <c r="Q44" s="41" t="s">
        <v>581</v>
      </c>
      <c r="R44" s="38"/>
      <c r="S44" s="41"/>
      <c r="T44" s="38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</row>
    <row r="45" spans="1:56" s="26" customFormat="1" ht="41.25" customHeight="1" x14ac:dyDescent="0.25">
      <c r="A45" s="29">
        <v>42</v>
      </c>
      <c r="B45" s="18" t="s">
        <v>131</v>
      </c>
      <c r="C45" s="28" t="s">
        <v>32</v>
      </c>
      <c r="D45" s="43">
        <v>73145918</v>
      </c>
      <c r="E45" s="43" t="s">
        <v>47</v>
      </c>
      <c r="F45" s="43" t="s">
        <v>132</v>
      </c>
      <c r="G45" s="45">
        <f>2012-1971</f>
        <v>41</v>
      </c>
      <c r="H45" s="43" t="s">
        <v>133</v>
      </c>
      <c r="I45" s="30"/>
      <c r="J45" s="30" t="s">
        <v>134</v>
      </c>
      <c r="K45" s="49" t="s">
        <v>135</v>
      </c>
      <c r="L45" s="43"/>
      <c r="M45" s="43" t="s">
        <v>127</v>
      </c>
      <c r="N45" s="28"/>
      <c r="O45" s="43"/>
      <c r="P45" s="43" t="s">
        <v>136</v>
      </c>
      <c r="Q45" s="43" t="s">
        <v>137</v>
      </c>
      <c r="R45" s="43"/>
      <c r="S45" s="28"/>
      <c r="T45" s="28" t="s">
        <v>299</v>
      </c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</row>
    <row r="46" spans="1:56" s="57" customFormat="1" ht="30" customHeight="1" x14ac:dyDescent="0.25">
      <c r="A46" s="29">
        <v>43</v>
      </c>
      <c r="B46" s="36" t="s">
        <v>189</v>
      </c>
      <c r="C46" s="36" t="s">
        <v>169</v>
      </c>
      <c r="D46" s="50">
        <v>73137850</v>
      </c>
      <c r="E46" s="53" t="s">
        <v>47</v>
      </c>
      <c r="F46" s="53" t="s">
        <v>510</v>
      </c>
      <c r="G46" s="55">
        <f>2012-1969</f>
        <v>43</v>
      </c>
      <c r="H46" s="68" t="s">
        <v>206</v>
      </c>
      <c r="I46" s="68"/>
      <c r="J46" s="68">
        <v>3166931163</v>
      </c>
      <c r="K46" s="56" t="s">
        <v>228</v>
      </c>
      <c r="L46" s="53"/>
      <c r="M46" s="53"/>
      <c r="N46" s="53"/>
      <c r="O46" s="53" t="s">
        <v>300</v>
      </c>
      <c r="P46" s="53" t="s">
        <v>143</v>
      </c>
      <c r="Q46" s="53"/>
      <c r="R46" s="53"/>
      <c r="S46" s="53"/>
      <c r="T46" s="53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</row>
    <row r="47" spans="1:56" s="26" customFormat="1" ht="14.25" customHeight="1" x14ac:dyDescent="0.25">
      <c r="A47" s="29">
        <v>44</v>
      </c>
      <c r="B47" s="18" t="s">
        <v>17</v>
      </c>
      <c r="C47" s="28" t="s">
        <v>33</v>
      </c>
      <c r="D47" s="43" t="s">
        <v>43</v>
      </c>
      <c r="E47" s="28" t="s">
        <v>47</v>
      </c>
      <c r="F47" s="28" t="s">
        <v>150</v>
      </c>
      <c r="G47" s="29">
        <f>2012-1977</f>
        <v>35</v>
      </c>
      <c r="H47" s="28" t="s">
        <v>151</v>
      </c>
      <c r="I47" s="30" t="s">
        <v>152</v>
      </c>
      <c r="J47" s="30" t="s">
        <v>663</v>
      </c>
      <c r="K47" s="23" t="s">
        <v>153</v>
      </c>
      <c r="L47" s="28" t="s">
        <v>71</v>
      </c>
      <c r="M47" s="28" t="s">
        <v>67</v>
      </c>
      <c r="N47" s="28"/>
      <c r="O47" s="28"/>
      <c r="P47" s="28" t="s">
        <v>154</v>
      </c>
      <c r="Q47" s="28"/>
      <c r="R47" s="28" t="s">
        <v>155</v>
      </c>
      <c r="S47" s="28"/>
      <c r="T47" s="28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</row>
    <row r="48" spans="1:56" s="26" customFormat="1" ht="25.5" x14ac:dyDescent="0.25">
      <c r="A48" s="29">
        <v>45</v>
      </c>
      <c r="B48" s="18" t="s">
        <v>566</v>
      </c>
      <c r="C48" s="19" t="s">
        <v>565</v>
      </c>
      <c r="D48" s="43">
        <v>73149253</v>
      </c>
      <c r="E48" s="28" t="s">
        <v>47</v>
      </c>
      <c r="F48" s="28" t="s">
        <v>458</v>
      </c>
      <c r="G48" s="29">
        <f>2012-1971</f>
        <v>41</v>
      </c>
      <c r="H48" s="28" t="s">
        <v>475</v>
      </c>
      <c r="I48" s="28">
        <v>6619738</v>
      </c>
      <c r="J48" s="30"/>
      <c r="K48" s="23" t="s">
        <v>490</v>
      </c>
      <c r="L48" s="28"/>
      <c r="M48" s="28"/>
      <c r="N48" s="28"/>
      <c r="O48" s="28"/>
      <c r="P48" s="28" t="s">
        <v>244</v>
      </c>
      <c r="Q48" s="28"/>
      <c r="R48" s="28"/>
      <c r="S48" s="28"/>
      <c r="T48" s="28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</row>
    <row r="49" spans="1:56" s="26" customFormat="1" ht="25.5" x14ac:dyDescent="0.25">
      <c r="A49" s="29">
        <v>46</v>
      </c>
      <c r="B49" s="18" t="s">
        <v>190</v>
      </c>
      <c r="C49" s="28" t="s">
        <v>171</v>
      </c>
      <c r="D49" s="43">
        <v>73202079</v>
      </c>
      <c r="E49" s="28" t="s">
        <v>47</v>
      </c>
      <c r="F49" s="28" t="s">
        <v>582</v>
      </c>
      <c r="G49" s="29">
        <f>2012-1981</f>
        <v>31</v>
      </c>
      <c r="H49" s="28" t="s">
        <v>208</v>
      </c>
      <c r="I49" s="28"/>
      <c r="J49" s="28">
        <v>3008151708</v>
      </c>
      <c r="K49" s="23" t="s">
        <v>230</v>
      </c>
      <c r="L49" s="28" t="s">
        <v>71</v>
      </c>
      <c r="M49" s="28"/>
      <c r="N49" s="28"/>
      <c r="O49" s="28"/>
      <c r="P49" s="28" t="s">
        <v>105</v>
      </c>
      <c r="Q49" s="28"/>
      <c r="R49" s="28"/>
      <c r="S49" s="28"/>
      <c r="T49" s="28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</row>
    <row r="50" spans="1:56" s="26" customFormat="1" ht="50.25" customHeight="1" x14ac:dyDescent="0.25">
      <c r="A50" s="29">
        <v>47</v>
      </c>
      <c r="B50" s="18" t="s">
        <v>181</v>
      </c>
      <c r="C50" s="24" t="s">
        <v>540</v>
      </c>
      <c r="D50" s="43">
        <v>45494459</v>
      </c>
      <c r="E50" s="28" t="s">
        <v>47</v>
      </c>
      <c r="F50" s="19" t="s">
        <v>391</v>
      </c>
      <c r="G50" s="29">
        <f>2012-1970</f>
        <v>42</v>
      </c>
      <c r="H50" s="28" t="s">
        <v>402</v>
      </c>
      <c r="I50" s="28"/>
      <c r="J50" s="28" t="s">
        <v>698</v>
      </c>
      <c r="K50" s="23" t="s">
        <v>413</v>
      </c>
      <c r="L50" s="28" t="s">
        <v>71</v>
      </c>
      <c r="M50" s="28" t="s">
        <v>67</v>
      </c>
      <c r="N50" s="28"/>
      <c r="O50" s="28"/>
      <c r="P50" s="19" t="s">
        <v>380</v>
      </c>
      <c r="Q50" s="19"/>
      <c r="R50" s="19"/>
      <c r="S50" s="28"/>
      <c r="T50" s="28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</row>
    <row r="51" spans="1:56" s="26" customFormat="1" ht="25.5" x14ac:dyDescent="0.25">
      <c r="A51" s="29">
        <v>48</v>
      </c>
      <c r="B51" s="18" t="s">
        <v>562</v>
      </c>
      <c r="C51" s="28" t="s">
        <v>561</v>
      </c>
      <c r="D51" s="40">
        <v>30774480</v>
      </c>
      <c r="E51" s="28" t="s">
        <v>51</v>
      </c>
      <c r="F51" s="19" t="s">
        <v>456</v>
      </c>
      <c r="G51" s="29">
        <v>41</v>
      </c>
      <c r="H51" s="22" t="s">
        <v>473</v>
      </c>
      <c r="I51" s="20">
        <v>6637130</v>
      </c>
      <c r="J51" s="30" t="s">
        <v>702</v>
      </c>
      <c r="K51" s="21" t="s">
        <v>223</v>
      </c>
      <c r="L51" s="28" t="s">
        <v>71</v>
      </c>
      <c r="M51" s="28" t="s">
        <v>318</v>
      </c>
      <c r="N51" s="28"/>
      <c r="O51" s="28"/>
      <c r="P51" s="19" t="s">
        <v>81</v>
      </c>
      <c r="Q51" s="19"/>
      <c r="R51" s="19"/>
      <c r="S51" s="28"/>
      <c r="T51" s="19" t="s">
        <v>440</v>
      </c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</row>
    <row r="52" spans="1:56" s="26" customFormat="1" ht="27.75" customHeight="1" x14ac:dyDescent="0.25">
      <c r="A52" s="29">
        <v>49</v>
      </c>
      <c r="B52" s="18" t="s">
        <v>747</v>
      </c>
      <c r="C52" s="9" t="s">
        <v>748</v>
      </c>
      <c r="D52" s="12">
        <v>73122247</v>
      </c>
      <c r="E52" s="9"/>
      <c r="F52" s="9"/>
      <c r="G52" s="8"/>
      <c r="H52" s="9"/>
      <c r="I52" s="13"/>
      <c r="J52" s="13"/>
      <c r="K52" s="9"/>
      <c r="L52" s="9"/>
      <c r="M52" s="9"/>
      <c r="N52" s="9"/>
      <c r="O52" s="9"/>
      <c r="P52" s="28"/>
      <c r="Q52" s="28"/>
      <c r="R52" s="28"/>
      <c r="S52" s="28"/>
      <c r="T52" s="9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</row>
    <row r="53" spans="1:56" s="26" customFormat="1" ht="153" x14ac:dyDescent="0.25">
      <c r="A53" s="29">
        <v>50</v>
      </c>
      <c r="B53" s="18" t="s">
        <v>68</v>
      </c>
      <c r="C53" s="28" t="s">
        <v>69</v>
      </c>
      <c r="D53" s="43">
        <v>30769670</v>
      </c>
      <c r="E53" s="28" t="s">
        <v>51</v>
      </c>
      <c r="F53" s="28" t="s">
        <v>361</v>
      </c>
      <c r="G53" s="29">
        <f>2012-1955</f>
        <v>57</v>
      </c>
      <c r="H53" s="28" t="s">
        <v>362</v>
      </c>
      <c r="I53" s="30" t="s">
        <v>363</v>
      </c>
      <c r="J53" s="30" t="s">
        <v>70</v>
      </c>
      <c r="K53" s="23" t="s">
        <v>364</v>
      </c>
      <c r="L53" s="28" t="s">
        <v>71</v>
      </c>
      <c r="M53" s="28" t="s">
        <v>72</v>
      </c>
      <c r="N53" s="28" t="s">
        <v>365</v>
      </c>
      <c r="O53" s="28"/>
      <c r="P53" s="28" t="s">
        <v>366</v>
      </c>
      <c r="Q53" s="28"/>
      <c r="R53" s="28" t="s">
        <v>367</v>
      </c>
      <c r="S53" s="28"/>
      <c r="T53" s="28" t="s">
        <v>368</v>
      </c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</row>
    <row r="54" spans="1:56" s="26" customFormat="1" ht="25.5" x14ac:dyDescent="0.25">
      <c r="A54" s="29">
        <v>51</v>
      </c>
      <c r="B54" s="18" t="s">
        <v>187</v>
      </c>
      <c r="C54" s="19" t="s">
        <v>567</v>
      </c>
      <c r="D54" s="43">
        <v>45492044</v>
      </c>
      <c r="E54" s="28"/>
      <c r="F54" s="28" t="s">
        <v>459</v>
      </c>
      <c r="G54" s="29">
        <f>2012-1970</f>
        <v>42</v>
      </c>
      <c r="H54" s="28" t="s">
        <v>476</v>
      </c>
      <c r="I54" s="28">
        <v>6611510</v>
      </c>
      <c r="J54" s="30"/>
      <c r="K54" s="23" t="s">
        <v>225</v>
      </c>
      <c r="L54" s="28"/>
      <c r="M54" s="28"/>
      <c r="N54" s="28"/>
      <c r="O54" s="28"/>
      <c r="P54" s="28" t="s">
        <v>81</v>
      </c>
      <c r="Q54" s="28"/>
      <c r="R54" s="28"/>
      <c r="S54" s="28"/>
      <c r="T54" s="28" t="s">
        <v>438</v>
      </c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</row>
    <row r="55" spans="1:56" s="26" customFormat="1" ht="76.5" x14ac:dyDescent="0.25">
      <c r="A55" s="29">
        <v>52</v>
      </c>
      <c r="B55" s="35" t="s">
        <v>23</v>
      </c>
      <c r="C55" s="24" t="s">
        <v>39</v>
      </c>
      <c r="D55" s="46" t="s">
        <v>46</v>
      </c>
      <c r="E55" s="24" t="s">
        <v>47</v>
      </c>
      <c r="F55" s="24" t="s">
        <v>123</v>
      </c>
      <c r="G55" s="14">
        <f>2012-1981</f>
        <v>31</v>
      </c>
      <c r="H55" s="24" t="s">
        <v>124</v>
      </c>
      <c r="I55" s="25" t="s">
        <v>125</v>
      </c>
      <c r="J55" s="25" t="s">
        <v>660</v>
      </c>
      <c r="K55" s="24"/>
      <c r="L55" s="24" t="s">
        <v>126</v>
      </c>
      <c r="M55" s="24" t="s">
        <v>127</v>
      </c>
      <c r="N55" s="28"/>
      <c r="O55" s="24"/>
      <c r="P55" s="24" t="s">
        <v>128</v>
      </c>
      <c r="Q55" s="24" t="s">
        <v>129</v>
      </c>
      <c r="R55" s="24" t="s">
        <v>571</v>
      </c>
      <c r="S55" s="24"/>
      <c r="T55" s="24" t="s">
        <v>303</v>
      </c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</row>
    <row r="56" spans="1:56" ht="38.25" x14ac:dyDescent="0.25">
      <c r="A56" s="29">
        <v>53</v>
      </c>
      <c r="B56" s="35" t="s">
        <v>524</v>
      </c>
      <c r="C56" s="24" t="s">
        <v>525</v>
      </c>
      <c r="D56" s="46">
        <v>33337995</v>
      </c>
      <c r="E56" s="24" t="s">
        <v>526</v>
      </c>
      <c r="F56" s="24" t="s">
        <v>527</v>
      </c>
      <c r="G56" s="14">
        <f>2012-1962</f>
        <v>50</v>
      </c>
      <c r="H56" s="24" t="s">
        <v>703</v>
      </c>
      <c r="I56" s="25" t="s">
        <v>704</v>
      </c>
      <c r="J56" s="25" t="s">
        <v>705</v>
      </c>
      <c r="K56" s="69" t="s">
        <v>706</v>
      </c>
      <c r="L56" s="24" t="s">
        <v>71</v>
      </c>
      <c r="M56" s="24" t="s">
        <v>72</v>
      </c>
      <c r="N56" s="28"/>
      <c r="O56" s="24" t="s">
        <v>529</v>
      </c>
      <c r="P56" s="24" t="s">
        <v>530</v>
      </c>
      <c r="Q56" s="24"/>
      <c r="R56" s="24"/>
      <c r="S56" s="24"/>
      <c r="T56" s="24"/>
    </row>
    <row r="57" spans="1:56" ht="25.5" x14ac:dyDescent="0.25">
      <c r="A57" s="29">
        <v>54</v>
      </c>
      <c r="B57" s="18" t="s">
        <v>11</v>
      </c>
      <c r="C57" s="28" t="s">
        <v>25</v>
      </c>
      <c r="D57" s="43">
        <v>73114030</v>
      </c>
      <c r="E57" s="28" t="s">
        <v>47</v>
      </c>
      <c r="F57" s="28" t="s">
        <v>592</v>
      </c>
      <c r="G57" s="29">
        <f>2012-1965</f>
        <v>47</v>
      </c>
      <c r="H57" s="28" t="s">
        <v>593</v>
      </c>
      <c r="I57" s="30" t="s">
        <v>594</v>
      </c>
      <c r="J57" s="30"/>
      <c r="K57" s="69" t="s">
        <v>595</v>
      </c>
      <c r="L57" s="28" t="s">
        <v>126</v>
      </c>
      <c r="M57" s="28"/>
      <c r="N57" s="28"/>
      <c r="O57" s="28"/>
      <c r="P57" s="28"/>
      <c r="Q57" s="28" t="s">
        <v>596</v>
      </c>
      <c r="R57" s="28"/>
      <c r="S57" s="28"/>
      <c r="T57" s="28"/>
    </row>
    <row r="58" spans="1:56" ht="25.5" x14ac:dyDescent="0.25">
      <c r="A58" s="29">
        <v>55</v>
      </c>
      <c r="B58" s="35" t="s">
        <v>624</v>
      </c>
      <c r="C58" s="24" t="s">
        <v>38</v>
      </c>
      <c r="D58" s="46" t="s">
        <v>3</v>
      </c>
      <c r="E58" s="24" t="s">
        <v>75</v>
      </c>
      <c r="F58" s="24" t="s">
        <v>625</v>
      </c>
      <c r="G58" s="14">
        <f>2012-1965</f>
        <v>47</v>
      </c>
      <c r="H58" s="24" t="s">
        <v>626</v>
      </c>
      <c r="I58" s="25"/>
      <c r="J58" s="25" t="s">
        <v>627</v>
      </c>
      <c r="K58" s="69" t="s">
        <v>628</v>
      </c>
      <c r="L58" s="24" t="s">
        <v>599</v>
      </c>
      <c r="M58" s="24" t="s">
        <v>665</v>
      </c>
      <c r="N58" s="28"/>
      <c r="O58" s="24" t="s">
        <v>354</v>
      </c>
      <c r="P58" s="24" t="s">
        <v>629</v>
      </c>
      <c r="Q58" s="24" t="s">
        <v>359</v>
      </c>
      <c r="R58" s="24"/>
      <c r="S58" s="24"/>
      <c r="T58" s="24"/>
    </row>
    <row r="59" spans="1:56" x14ac:dyDescent="0.25">
      <c r="A59" s="29">
        <v>56</v>
      </c>
      <c r="B59" s="18" t="s">
        <v>749</v>
      </c>
      <c r="C59" s="28" t="s">
        <v>750</v>
      </c>
      <c r="D59" s="43">
        <v>1143325548</v>
      </c>
      <c r="E59" s="9"/>
      <c r="F59" s="9"/>
      <c r="G59" s="8"/>
      <c r="H59" s="9"/>
      <c r="I59" s="13"/>
      <c r="J59" s="13"/>
      <c r="K59" s="9"/>
      <c r="L59" s="9"/>
      <c r="M59" s="9"/>
      <c r="N59" s="9"/>
      <c r="O59" s="9"/>
      <c r="P59" s="28"/>
      <c r="Q59" s="28"/>
      <c r="R59" s="28"/>
      <c r="S59" s="28"/>
      <c r="T59" s="9"/>
    </row>
    <row r="60" spans="1:56" ht="25.5" x14ac:dyDescent="0.25">
      <c r="A60" s="29">
        <v>57</v>
      </c>
      <c r="B60" s="18" t="s">
        <v>493</v>
      </c>
      <c r="C60" s="24" t="s">
        <v>492</v>
      </c>
      <c r="D60" s="40">
        <v>73167623</v>
      </c>
      <c r="E60" s="28"/>
      <c r="F60" s="19" t="s">
        <v>381</v>
      </c>
      <c r="G60" s="29">
        <f>2012-1974</f>
        <v>38</v>
      </c>
      <c r="H60" s="22" t="s">
        <v>392</v>
      </c>
      <c r="I60" s="22">
        <v>6661027</v>
      </c>
      <c r="J60" s="30"/>
      <c r="K60" s="23" t="s">
        <v>403</v>
      </c>
      <c r="L60" s="28"/>
      <c r="M60" s="28"/>
      <c r="N60" s="28"/>
      <c r="O60" s="28"/>
      <c r="P60" s="19" t="s">
        <v>369</v>
      </c>
      <c r="Q60" s="19"/>
      <c r="R60" s="19"/>
      <c r="S60" s="28"/>
      <c r="T60" s="28"/>
    </row>
    <row r="61" spans="1:56" s="62" customFormat="1" ht="25.5" x14ac:dyDescent="0.25">
      <c r="A61" s="29">
        <v>58</v>
      </c>
      <c r="B61" s="51" t="s">
        <v>188</v>
      </c>
      <c r="C61" s="51" t="s">
        <v>167</v>
      </c>
      <c r="D61" s="54">
        <v>8851619</v>
      </c>
      <c r="E61" s="52" t="s">
        <v>47</v>
      </c>
      <c r="F61" s="52" t="s">
        <v>507</v>
      </c>
      <c r="G61" s="59">
        <f>2012-1980</f>
        <v>32</v>
      </c>
      <c r="H61" s="51" t="s">
        <v>204</v>
      </c>
      <c r="I61" s="65">
        <v>6906161</v>
      </c>
      <c r="J61" s="65">
        <v>3003051212</v>
      </c>
      <c r="K61" s="67" t="s">
        <v>226</v>
      </c>
      <c r="L61" s="52" t="s">
        <v>71</v>
      </c>
      <c r="M61" s="52" t="s">
        <v>67</v>
      </c>
      <c r="N61" s="52"/>
      <c r="O61" s="52"/>
      <c r="P61" s="52" t="s">
        <v>508</v>
      </c>
      <c r="Q61" s="52" t="s">
        <v>509</v>
      </c>
      <c r="R61" s="52"/>
      <c r="S61" s="52"/>
      <c r="T61" s="52" t="s">
        <v>295</v>
      </c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</row>
    <row r="62" spans="1:56" ht="51" x14ac:dyDescent="0.25">
      <c r="A62" s="29">
        <v>59</v>
      </c>
      <c r="B62" s="34" t="s">
        <v>630</v>
      </c>
      <c r="C62" s="19" t="s">
        <v>631</v>
      </c>
      <c r="D62" s="40">
        <v>9043767</v>
      </c>
      <c r="E62" s="28" t="s">
        <v>632</v>
      </c>
      <c r="F62" s="28" t="s">
        <v>633</v>
      </c>
      <c r="G62" s="29">
        <f>2012-1971</f>
        <v>41</v>
      </c>
      <c r="H62" s="19" t="s">
        <v>634</v>
      </c>
      <c r="I62" s="20">
        <v>6510559</v>
      </c>
      <c r="J62" s="20"/>
      <c r="K62" s="70" t="s">
        <v>635</v>
      </c>
      <c r="L62" s="28" t="s">
        <v>71</v>
      </c>
      <c r="M62" s="28" t="s">
        <v>318</v>
      </c>
      <c r="N62" s="28" t="s">
        <v>637</v>
      </c>
      <c r="O62" s="28"/>
      <c r="P62" s="28" t="s">
        <v>636</v>
      </c>
      <c r="Q62" s="28"/>
      <c r="R62" s="28"/>
      <c r="S62" s="28"/>
      <c r="T62" s="28"/>
    </row>
    <row r="63" spans="1:56" ht="25.5" x14ac:dyDescent="0.25">
      <c r="A63" s="29">
        <v>60</v>
      </c>
      <c r="B63" s="34" t="s">
        <v>725</v>
      </c>
      <c r="C63" s="19" t="s">
        <v>726</v>
      </c>
      <c r="D63" s="40">
        <v>32430002</v>
      </c>
      <c r="E63" s="28" t="s">
        <v>608</v>
      </c>
      <c r="F63" s="28" t="s">
        <v>727</v>
      </c>
      <c r="G63" s="29">
        <v>65</v>
      </c>
      <c r="H63" s="19" t="s">
        <v>728</v>
      </c>
      <c r="I63" s="20"/>
      <c r="J63" s="20">
        <v>3157288386</v>
      </c>
      <c r="K63" s="70"/>
      <c r="L63" s="28" t="s">
        <v>599</v>
      </c>
      <c r="M63" s="28" t="s">
        <v>710</v>
      </c>
      <c r="N63" s="28"/>
      <c r="O63" s="28"/>
      <c r="P63" s="28" t="s">
        <v>729</v>
      </c>
      <c r="Q63" s="28" t="s">
        <v>304</v>
      </c>
      <c r="R63" s="28"/>
      <c r="S63" s="28"/>
      <c r="T63" s="28"/>
    </row>
    <row r="64" spans="1:56" ht="25.5" x14ac:dyDescent="0.25">
      <c r="A64" s="29">
        <v>61</v>
      </c>
      <c r="B64" s="18" t="s">
        <v>193</v>
      </c>
      <c r="C64" s="28" t="s">
        <v>173</v>
      </c>
      <c r="D64" s="43">
        <v>45423761</v>
      </c>
      <c r="E64" s="28" t="s">
        <v>75</v>
      </c>
      <c r="F64" s="28" t="s">
        <v>598</v>
      </c>
      <c r="G64" s="29">
        <f>2012-1956</f>
        <v>56</v>
      </c>
      <c r="H64" s="28" t="s">
        <v>210</v>
      </c>
      <c r="I64" s="28"/>
      <c r="J64" s="28">
        <v>3015303803</v>
      </c>
      <c r="K64" s="23" t="s">
        <v>232</v>
      </c>
      <c r="L64" s="28" t="s">
        <v>599</v>
      </c>
      <c r="M64" s="28"/>
      <c r="N64" s="28"/>
      <c r="O64" s="28"/>
      <c r="P64" s="28" t="s">
        <v>600</v>
      </c>
      <c r="Q64" s="28"/>
      <c r="R64" s="28"/>
      <c r="S64" s="28"/>
      <c r="T64" s="28" t="s">
        <v>516</v>
      </c>
    </row>
    <row r="65" spans="1:20" ht="51" x14ac:dyDescent="0.25">
      <c r="A65" s="29">
        <v>62</v>
      </c>
      <c r="B65" s="34" t="s">
        <v>322</v>
      </c>
      <c r="C65" s="19" t="s">
        <v>323</v>
      </c>
      <c r="D65" s="40">
        <v>73195201</v>
      </c>
      <c r="E65" s="28" t="s">
        <v>47</v>
      </c>
      <c r="F65" s="28" t="s">
        <v>324</v>
      </c>
      <c r="G65" s="29">
        <f>2012-1982</f>
        <v>30</v>
      </c>
      <c r="H65" s="19" t="s">
        <v>325</v>
      </c>
      <c r="I65" s="20">
        <v>6665317</v>
      </c>
      <c r="J65" s="20">
        <v>3003024763</v>
      </c>
      <c r="K65" s="21" t="s">
        <v>326</v>
      </c>
      <c r="L65" s="28" t="s">
        <v>65</v>
      </c>
      <c r="M65" s="28" t="s">
        <v>67</v>
      </c>
      <c r="N65" s="28"/>
      <c r="O65" s="28"/>
      <c r="P65" s="28" t="s">
        <v>327</v>
      </c>
      <c r="Q65" s="28" t="s">
        <v>328</v>
      </c>
      <c r="R65" s="28"/>
      <c r="S65" s="28"/>
      <c r="T65" s="28"/>
    </row>
    <row r="66" spans="1:20" ht="38.25" x14ac:dyDescent="0.25">
      <c r="A66" s="29">
        <v>63</v>
      </c>
      <c r="B66" s="33" t="s">
        <v>234</v>
      </c>
      <c r="C66" s="39" t="s">
        <v>233</v>
      </c>
      <c r="D66" s="40">
        <v>19239304</v>
      </c>
      <c r="E66" s="28" t="s">
        <v>575</v>
      </c>
      <c r="F66" s="39" t="s">
        <v>576</v>
      </c>
      <c r="G66" s="29">
        <v>58</v>
      </c>
      <c r="H66" s="44" t="s">
        <v>297</v>
      </c>
      <c r="I66" s="44">
        <v>6653895</v>
      </c>
      <c r="J66" s="44">
        <v>3162447062</v>
      </c>
      <c r="K66" s="42" t="s">
        <v>298</v>
      </c>
      <c r="L66" s="38" t="s">
        <v>317</v>
      </c>
      <c r="M66" s="38" t="s">
        <v>711</v>
      </c>
      <c r="N66" s="38"/>
      <c r="O66" s="38"/>
      <c r="P66" s="39" t="s">
        <v>292</v>
      </c>
      <c r="Q66" s="39" t="s">
        <v>122</v>
      </c>
      <c r="R66" s="38"/>
      <c r="S66" s="38"/>
      <c r="T66" s="39" t="s">
        <v>577</v>
      </c>
    </row>
    <row r="67" spans="1:20" ht="25.5" x14ac:dyDescent="0.25">
      <c r="A67" s="29">
        <v>64</v>
      </c>
      <c r="B67" s="34" t="s">
        <v>175</v>
      </c>
      <c r="C67" s="19" t="s">
        <v>158</v>
      </c>
      <c r="D67" s="40">
        <v>22810381</v>
      </c>
      <c r="E67" s="28" t="s">
        <v>75</v>
      </c>
      <c r="F67" s="28" t="s">
        <v>357</v>
      </c>
      <c r="G67" s="29">
        <f>2012-1979</f>
        <v>33</v>
      </c>
      <c r="H67" s="19" t="s">
        <v>196</v>
      </c>
      <c r="I67" s="20"/>
      <c r="J67" s="20">
        <v>3015238135</v>
      </c>
      <c r="K67" s="21" t="s">
        <v>212</v>
      </c>
      <c r="L67" s="28" t="s">
        <v>310</v>
      </c>
      <c r="M67" s="28" t="s">
        <v>342</v>
      </c>
      <c r="N67" s="28"/>
      <c r="O67" s="28" t="s">
        <v>354</v>
      </c>
      <c r="P67" s="28" t="s">
        <v>358</v>
      </c>
      <c r="Q67" s="28" t="s">
        <v>359</v>
      </c>
      <c r="R67" s="28"/>
      <c r="S67" s="28"/>
      <c r="T67" s="28" t="s">
        <v>360</v>
      </c>
    </row>
    <row r="68" spans="1:20" ht="25.5" x14ac:dyDescent="0.25">
      <c r="A68" s="29">
        <v>65</v>
      </c>
      <c r="B68" s="18" t="s">
        <v>282</v>
      </c>
      <c r="C68" s="28" t="s">
        <v>281</v>
      </c>
      <c r="D68" s="43">
        <v>45451997</v>
      </c>
      <c r="E68" s="28" t="s">
        <v>47</v>
      </c>
      <c r="F68" s="19" t="s">
        <v>250</v>
      </c>
      <c r="G68" s="29">
        <f>2012-1965</f>
        <v>47</v>
      </c>
      <c r="H68" s="28" t="s">
        <v>258</v>
      </c>
      <c r="I68" s="28">
        <v>6904785</v>
      </c>
      <c r="J68" s="28">
        <v>3174255386</v>
      </c>
      <c r="K68" s="23" t="s">
        <v>267</v>
      </c>
      <c r="L68" s="28" t="s">
        <v>80</v>
      </c>
      <c r="M68" s="28" t="s">
        <v>665</v>
      </c>
      <c r="N68" s="28"/>
      <c r="O68" s="28"/>
      <c r="P68" s="19" t="s">
        <v>128</v>
      </c>
      <c r="Q68" s="19"/>
      <c r="R68" s="19"/>
      <c r="S68" s="28"/>
      <c r="T68" s="28" t="s">
        <v>275</v>
      </c>
    </row>
    <row r="69" spans="1:20" ht="38.25" x14ac:dyDescent="0.25">
      <c r="A69" s="29">
        <v>66</v>
      </c>
      <c r="B69" s="18" t="s">
        <v>19</v>
      </c>
      <c r="C69" s="28" t="s">
        <v>34</v>
      </c>
      <c r="D69" s="43" t="s">
        <v>4</v>
      </c>
      <c r="E69" s="28" t="s">
        <v>75</v>
      </c>
      <c r="F69" s="28" t="s">
        <v>329</v>
      </c>
      <c r="G69" s="29">
        <f>2012-1975</f>
        <v>37</v>
      </c>
      <c r="H69" s="28" t="s">
        <v>330</v>
      </c>
      <c r="I69" s="30" t="s">
        <v>331</v>
      </c>
      <c r="J69" s="30" t="s">
        <v>692</v>
      </c>
      <c r="K69" s="23" t="s">
        <v>332</v>
      </c>
      <c r="L69" s="28" t="s">
        <v>333</v>
      </c>
      <c r="M69" s="28" t="s">
        <v>67</v>
      </c>
      <c r="N69" s="28"/>
      <c r="O69" s="28"/>
      <c r="P69" s="28" t="s">
        <v>334</v>
      </c>
      <c r="Q69" s="28" t="s">
        <v>335</v>
      </c>
      <c r="R69" s="28"/>
      <c r="S69" s="28"/>
      <c r="T69" s="28" t="s">
        <v>336</v>
      </c>
    </row>
    <row r="70" spans="1:20" ht="38.25" x14ac:dyDescent="0.25">
      <c r="A70" s="29">
        <v>67</v>
      </c>
      <c r="B70" s="34" t="s">
        <v>174</v>
      </c>
      <c r="C70" s="19" t="s">
        <v>157</v>
      </c>
      <c r="D70" s="43">
        <v>33152330</v>
      </c>
      <c r="E70" s="28" t="s">
        <v>47</v>
      </c>
      <c r="F70" s="28" t="s">
        <v>353</v>
      </c>
      <c r="G70" s="29">
        <f>2012-1955</f>
        <v>57</v>
      </c>
      <c r="H70" s="28" t="s">
        <v>195</v>
      </c>
      <c r="I70" s="28">
        <v>6527146</v>
      </c>
      <c r="J70" s="28">
        <v>3003628290</v>
      </c>
      <c r="K70" s="23" t="s">
        <v>211</v>
      </c>
      <c r="L70" s="28" t="s">
        <v>352</v>
      </c>
      <c r="M70" s="28" t="s">
        <v>72</v>
      </c>
      <c r="N70" s="28"/>
      <c r="O70" s="28" t="s">
        <v>354</v>
      </c>
      <c r="P70" s="28" t="s">
        <v>355</v>
      </c>
      <c r="Q70" s="28"/>
      <c r="R70" s="28"/>
      <c r="S70" s="28"/>
      <c r="T70" s="28" t="s">
        <v>356</v>
      </c>
    </row>
    <row r="71" spans="1:20" ht="25.5" x14ac:dyDescent="0.25">
      <c r="A71" s="29">
        <v>68</v>
      </c>
      <c r="B71" s="18" t="s">
        <v>545</v>
      </c>
      <c r="C71" s="28" t="s">
        <v>544</v>
      </c>
      <c r="D71" s="40">
        <v>1047396309</v>
      </c>
      <c r="E71" s="28" t="s">
        <v>47</v>
      </c>
      <c r="F71" s="19" t="s">
        <v>443</v>
      </c>
      <c r="G71" s="29">
        <v>24</v>
      </c>
      <c r="H71" s="19" t="s">
        <v>674</v>
      </c>
      <c r="I71" s="20"/>
      <c r="J71" s="20">
        <v>3135047123</v>
      </c>
      <c r="K71" s="21" t="s">
        <v>479</v>
      </c>
      <c r="L71" s="28" t="s">
        <v>71</v>
      </c>
      <c r="M71" s="28" t="s">
        <v>87</v>
      </c>
      <c r="N71" s="28"/>
      <c r="O71" s="28"/>
      <c r="P71" s="19" t="s">
        <v>416</v>
      </c>
      <c r="Q71" s="19"/>
      <c r="R71" s="19"/>
      <c r="S71" s="28"/>
      <c r="T71" s="19"/>
    </row>
    <row r="72" spans="1:20" ht="25.5" x14ac:dyDescent="0.25">
      <c r="A72" s="29">
        <v>69</v>
      </c>
      <c r="B72" s="18" t="s">
        <v>14</v>
      </c>
      <c r="C72" s="28" t="s">
        <v>29</v>
      </c>
      <c r="D72" s="43" t="s">
        <v>41</v>
      </c>
      <c r="E72" s="28" t="s">
        <v>48</v>
      </c>
      <c r="F72" s="28" t="s">
        <v>680</v>
      </c>
      <c r="G72" s="29">
        <v>34</v>
      </c>
      <c r="H72" s="28" t="s">
        <v>531</v>
      </c>
      <c r="I72" s="30" t="s">
        <v>532</v>
      </c>
      <c r="J72" s="30" t="s">
        <v>681</v>
      </c>
      <c r="K72" s="23" t="s">
        <v>533</v>
      </c>
      <c r="L72" s="28" t="s">
        <v>71</v>
      </c>
      <c r="M72" s="28" t="s">
        <v>318</v>
      </c>
      <c r="N72" s="28"/>
      <c r="O72" s="28"/>
      <c r="P72" s="28" t="s">
        <v>143</v>
      </c>
      <c r="Q72" s="28"/>
      <c r="R72" s="28"/>
      <c r="S72" s="28"/>
      <c r="T72" s="28" t="s">
        <v>534</v>
      </c>
    </row>
    <row r="73" spans="1:20" ht="25.5" x14ac:dyDescent="0.25">
      <c r="A73" s="29">
        <v>70</v>
      </c>
      <c r="B73" s="18" t="s">
        <v>89</v>
      </c>
      <c r="C73" s="28" t="s">
        <v>90</v>
      </c>
      <c r="D73" s="43" t="s">
        <v>91</v>
      </c>
      <c r="E73" s="28" t="s">
        <v>75</v>
      </c>
      <c r="F73" s="28" t="s">
        <v>92</v>
      </c>
      <c r="G73" s="29">
        <f>2012-1981</f>
        <v>31</v>
      </c>
      <c r="H73" s="28" t="s">
        <v>93</v>
      </c>
      <c r="I73" s="30" t="s">
        <v>94</v>
      </c>
      <c r="J73" s="30" t="s">
        <v>95</v>
      </c>
      <c r="K73" s="23" t="s">
        <v>96</v>
      </c>
      <c r="L73" s="28" t="s">
        <v>71</v>
      </c>
      <c r="M73" s="28" t="s">
        <v>72</v>
      </c>
      <c r="N73" s="28"/>
      <c r="O73" s="28"/>
      <c r="P73" s="28" t="s">
        <v>97</v>
      </c>
      <c r="Q73" s="28"/>
      <c r="R73" s="28"/>
      <c r="S73" s="28"/>
      <c r="T73" s="28"/>
    </row>
    <row r="74" spans="1:20" ht="25.5" x14ac:dyDescent="0.25">
      <c r="A74" s="29">
        <v>71</v>
      </c>
      <c r="B74" s="18" t="s">
        <v>557</v>
      </c>
      <c r="C74" s="28" t="s">
        <v>556</v>
      </c>
      <c r="D74" s="43">
        <v>45464401</v>
      </c>
      <c r="E74" s="28"/>
      <c r="F74" s="19" t="s">
        <v>452</v>
      </c>
      <c r="G74" s="29">
        <f>2012-1966</f>
        <v>46</v>
      </c>
      <c r="H74" s="28" t="s">
        <v>469</v>
      </c>
      <c r="I74" s="28">
        <v>3135057469</v>
      </c>
      <c r="J74" s="28">
        <v>3135057469</v>
      </c>
      <c r="K74" s="23" t="s">
        <v>484</v>
      </c>
      <c r="L74" s="28" t="s">
        <v>659</v>
      </c>
      <c r="M74" s="28" t="s">
        <v>67</v>
      </c>
      <c r="N74" s="28"/>
      <c r="O74" s="28"/>
      <c r="P74" s="19" t="s">
        <v>429</v>
      </c>
      <c r="Q74" s="19" t="s">
        <v>423</v>
      </c>
      <c r="R74" s="19"/>
      <c r="S74" s="28"/>
      <c r="T74" s="19"/>
    </row>
    <row r="75" spans="1:20" x14ac:dyDescent="0.25">
      <c r="A75" s="29">
        <v>72</v>
      </c>
      <c r="B75" s="18" t="s">
        <v>751</v>
      </c>
      <c r="C75" s="9" t="s">
        <v>752</v>
      </c>
      <c r="D75" s="12">
        <v>45477949</v>
      </c>
      <c r="E75" s="9"/>
      <c r="F75" s="9"/>
      <c r="G75" s="8"/>
      <c r="H75" s="9"/>
      <c r="I75" s="13"/>
      <c r="J75" s="13"/>
      <c r="K75" s="9"/>
      <c r="L75" s="9"/>
      <c r="M75" s="9"/>
      <c r="N75" s="9"/>
      <c r="O75" s="9"/>
      <c r="P75" s="28"/>
      <c r="Q75" s="28"/>
      <c r="R75" s="28"/>
      <c r="S75" s="28"/>
      <c r="T75" s="9"/>
    </row>
    <row r="76" spans="1:20" ht="25.5" x14ac:dyDescent="0.25">
      <c r="A76" s="29">
        <v>73</v>
      </c>
      <c r="B76" s="18" t="s">
        <v>179</v>
      </c>
      <c r="C76" s="28" t="s">
        <v>160</v>
      </c>
      <c r="D76" s="43">
        <v>30873829</v>
      </c>
      <c r="E76" s="28"/>
      <c r="F76" s="19" t="s">
        <v>570</v>
      </c>
      <c r="G76" s="29">
        <f>2012-1977</f>
        <v>35</v>
      </c>
      <c r="H76" s="28" t="s">
        <v>200</v>
      </c>
      <c r="I76" s="28"/>
      <c r="J76" s="30"/>
      <c r="K76" s="23" t="s">
        <v>216</v>
      </c>
      <c r="L76" s="28"/>
      <c r="M76" s="28"/>
      <c r="N76" s="28"/>
      <c r="O76" s="28"/>
      <c r="P76" s="28"/>
      <c r="Q76" s="28"/>
      <c r="R76" s="28"/>
      <c r="S76" s="28"/>
      <c r="T76" s="28"/>
    </row>
    <row r="77" spans="1:20" ht="25.5" x14ac:dyDescent="0.25">
      <c r="A77" s="29">
        <v>74</v>
      </c>
      <c r="B77" s="18" t="s">
        <v>18</v>
      </c>
      <c r="C77" s="28" t="s">
        <v>33</v>
      </c>
      <c r="D77" s="43" t="s">
        <v>44</v>
      </c>
      <c r="E77" s="28" t="s">
        <v>47</v>
      </c>
      <c r="F77" s="28" t="s">
        <v>307</v>
      </c>
      <c r="G77" s="29">
        <f>2012-1974</f>
        <v>38</v>
      </c>
      <c r="H77" s="28" t="s">
        <v>308</v>
      </c>
      <c r="I77" s="30" t="s">
        <v>152</v>
      </c>
      <c r="J77" s="30"/>
      <c r="K77" s="23" t="s">
        <v>309</v>
      </c>
      <c r="L77" s="28" t="s">
        <v>310</v>
      </c>
      <c r="M77" s="28" t="s">
        <v>67</v>
      </c>
      <c r="N77" s="28"/>
      <c r="O77" s="28"/>
      <c r="P77" s="28" t="s">
        <v>305</v>
      </c>
      <c r="Q77" s="28" t="s">
        <v>304</v>
      </c>
      <c r="R77" s="28"/>
      <c r="S77" s="28"/>
      <c r="T77" s="28" t="s">
        <v>306</v>
      </c>
    </row>
    <row r="78" spans="1:20" ht="25.5" x14ac:dyDescent="0.25">
      <c r="A78" s="29">
        <v>75</v>
      </c>
      <c r="B78" s="18" t="s">
        <v>280</v>
      </c>
      <c r="C78" s="24" t="s">
        <v>279</v>
      </c>
      <c r="D78" s="40">
        <v>30764738</v>
      </c>
      <c r="E78" s="28" t="s">
        <v>673</v>
      </c>
      <c r="F78" s="19" t="s">
        <v>248</v>
      </c>
      <c r="G78" s="29">
        <f>2012-1970</f>
        <v>42</v>
      </c>
      <c r="H78" s="19" t="s">
        <v>256</v>
      </c>
      <c r="I78" s="20"/>
      <c r="J78" s="20">
        <v>3012925221</v>
      </c>
      <c r="K78" s="21" t="s">
        <v>265</v>
      </c>
      <c r="L78" s="28" t="s">
        <v>80</v>
      </c>
      <c r="M78" s="28" t="s">
        <v>665</v>
      </c>
      <c r="N78" s="28"/>
      <c r="O78" s="28"/>
      <c r="P78" s="19" t="s">
        <v>235</v>
      </c>
      <c r="Q78" s="19" t="s">
        <v>236</v>
      </c>
      <c r="R78" s="19"/>
      <c r="S78" s="28"/>
      <c r="T78" s="19"/>
    </row>
    <row r="79" spans="1:20" ht="25.5" x14ac:dyDescent="0.25">
      <c r="A79" s="29">
        <v>76</v>
      </c>
      <c r="B79" s="18" t="s">
        <v>182</v>
      </c>
      <c r="C79" s="19" t="s">
        <v>543</v>
      </c>
      <c r="D79" s="40">
        <v>73099836</v>
      </c>
      <c r="E79" s="28" t="s">
        <v>47</v>
      </c>
      <c r="F79" s="19" t="s">
        <v>646</v>
      </c>
      <c r="G79" s="29">
        <f>2012-1960</f>
        <v>52</v>
      </c>
      <c r="H79" s="19" t="s">
        <v>647</v>
      </c>
      <c r="I79" s="20"/>
      <c r="J79" s="20">
        <v>3174552430</v>
      </c>
      <c r="K79" s="21" t="s">
        <v>219</v>
      </c>
      <c r="L79" s="28" t="s">
        <v>320</v>
      </c>
      <c r="M79" s="28" t="s">
        <v>87</v>
      </c>
      <c r="N79" s="28"/>
      <c r="O79" s="28"/>
      <c r="P79" s="19" t="s">
        <v>244</v>
      </c>
      <c r="Q79" s="19" t="s">
        <v>122</v>
      </c>
      <c r="R79" s="19"/>
      <c r="S79" s="28"/>
      <c r="T79" s="19" t="s">
        <v>438</v>
      </c>
    </row>
    <row r="80" spans="1:20" ht="38.25" x14ac:dyDescent="0.25">
      <c r="A80" s="29">
        <v>77</v>
      </c>
      <c r="B80" s="18" t="s">
        <v>288</v>
      </c>
      <c r="C80" s="28" t="s">
        <v>287</v>
      </c>
      <c r="D80" s="40">
        <v>50847078</v>
      </c>
      <c r="E80" s="28" t="s">
        <v>643</v>
      </c>
      <c r="F80" s="19" t="s">
        <v>724</v>
      </c>
      <c r="G80" s="29">
        <v>48</v>
      </c>
      <c r="H80" s="19" t="s">
        <v>262</v>
      </c>
      <c r="I80" s="20">
        <v>6643601</v>
      </c>
      <c r="J80" s="30"/>
      <c r="K80" s="21" t="s">
        <v>269</v>
      </c>
      <c r="L80" s="28" t="s">
        <v>71</v>
      </c>
      <c r="M80" s="28" t="s">
        <v>342</v>
      </c>
      <c r="N80" s="28"/>
      <c r="O80" s="28" t="s">
        <v>142</v>
      </c>
      <c r="P80" s="19"/>
      <c r="Q80" s="19"/>
      <c r="R80" s="19"/>
      <c r="S80" s="28"/>
      <c r="T80" s="19"/>
    </row>
    <row r="81" spans="1:56" ht="38.25" x14ac:dyDescent="0.25">
      <c r="A81" s="29">
        <v>78</v>
      </c>
      <c r="B81" s="18" t="s">
        <v>285</v>
      </c>
      <c r="C81" s="28" t="s">
        <v>753</v>
      </c>
      <c r="D81" s="43">
        <v>1143326032</v>
      </c>
      <c r="E81" s="28"/>
      <c r="F81" s="19" t="s">
        <v>251</v>
      </c>
      <c r="G81" s="29">
        <f>2012-1988</f>
        <v>24</v>
      </c>
      <c r="H81" s="28" t="s">
        <v>259</v>
      </c>
      <c r="I81" s="28">
        <v>65445708</v>
      </c>
      <c r="J81" s="30"/>
      <c r="K81" s="23" t="s">
        <v>213</v>
      </c>
      <c r="L81" s="28"/>
      <c r="M81" s="28"/>
      <c r="N81" s="28"/>
      <c r="O81" s="28"/>
      <c r="P81" s="19" t="s">
        <v>238</v>
      </c>
      <c r="Q81" s="19"/>
      <c r="R81" s="19"/>
      <c r="S81" s="28"/>
      <c r="T81" s="28" t="s">
        <v>276</v>
      </c>
    </row>
    <row r="82" spans="1:56" ht="25.5" x14ac:dyDescent="0.25">
      <c r="A82" s="29">
        <v>79</v>
      </c>
      <c r="B82" s="18" t="s">
        <v>501</v>
      </c>
      <c r="C82" s="28" t="s">
        <v>500</v>
      </c>
      <c r="D82" s="40">
        <v>45488691</v>
      </c>
      <c r="E82" s="28" t="s">
        <v>47</v>
      </c>
      <c r="F82" s="19" t="s">
        <v>723</v>
      </c>
      <c r="G82" s="29">
        <f>2012-1970</f>
        <v>42</v>
      </c>
      <c r="H82" s="19" t="s">
        <v>396</v>
      </c>
      <c r="I82" s="20">
        <v>6662166</v>
      </c>
      <c r="J82" s="30"/>
      <c r="K82" s="21" t="s">
        <v>407</v>
      </c>
      <c r="L82" s="28"/>
      <c r="M82" s="28"/>
      <c r="N82" s="28"/>
      <c r="O82" s="28"/>
      <c r="P82" s="19" t="s">
        <v>374</v>
      </c>
      <c r="Q82" s="19"/>
      <c r="R82" s="19"/>
      <c r="S82" s="28"/>
      <c r="T82" s="28"/>
    </row>
    <row r="83" spans="1:56" ht="38.25" x14ac:dyDescent="0.25">
      <c r="A83" s="29">
        <v>80</v>
      </c>
      <c r="B83" s="34" t="s">
        <v>183</v>
      </c>
      <c r="C83" s="19" t="s">
        <v>163</v>
      </c>
      <c r="D83" s="40">
        <v>33283214</v>
      </c>
      <c r="E83" s="28" t="s">
        <v>644</v>
      </c>
      <c r="F83" s="28" t="s">
        <v>645</v>
      </c>
      <c r="G83" s="29">
        <f>2012-1961</f>
        <v>51</v>
      </c>
      <c r="H83" s="19" t="s">
        <v>201</v>
      </c>
      <c r="I83" s="20">
        <v>6560275</v>
      </c>
      <c r="J83" s="30"/>
      <c r="K83" s="21" t="s">
        <v>221</v>
      </c>
      <c r="L83" s="28" t="s">
        <v>71</v>
      </c>
      <c r="M83" s="28" t="s">
        <v>115</v>
      </c>
      <c r="N83" s="28"/>
      <c r="O83" s="28"/>
      <c r="P83" s="39" t="s">
        <v>638</v>
      </c>
      <c r="Q83" s="39" t="s">
        <v>639</v>
      </c>
      <c r="R83" s="28"/>
      <c r="S83" s="28"/>
      <c r="T83" s="28"/>
    </row>
    <row r="84" spans="1:56" ht="25.5" x14ac:dyDescent="0.25">
      <c r="A84" s="29">
        <v>81</v>
      </c>
      <c r="B84" s="18" t="s">
        <v>283</v>
      </c>
      <c r="C84" s="24" t="s">
        <v>284</v>
      </c>
      <c r="D84" s="40">
        <v>73126226</v>
      </c>
      <c r="E84" s="28" t="s">
        <v>47</v>
      </c>
      <c r="F84" s="19" t="s">
        <v>249</v>
      </c>
      <c r="G84" s="29">
        <f>2012-1967</f>
        <v>45</v>
      </c>
      <c r="H84" s="19" t="s">
        <v>257</v>
      </c>
      <c r="I84" s="20">
        <v>6674210</v>
      </c>
      <c r="J84" s="30" t="s">
        <v>662</v>
      </c>
      <c r="K84" s="21" t="s">
        <v>266</v>
      </c>
      <c r="L84" s="28" t="s">
        <v>659</v>
      </c>
      <c r="M84" s="28" t="s">
        <v>67</v>
      </c>
      <c r="N84" s="28"/>
      <c r="O84" s="28"/>
      <c r="P84" s="19" t="s">
        <v>66</v>
      </c>
      <c r="Q84" s="19" t="s">
        <v>237</v>
      </c>
      <c r="R84" s="19"/>
      <c r="S84" s="28"/>
      <c r="T84" s="19" t="s">
        <v>274</v>
      </c>
    </row>
    <row r="85" spans="1:56" x14ac:dyDescent="0.25">
      <c r="A85" s="29">
        <v>82</v>
      </c>
      <c r="B85" s="18" t="s">
        <v>754</v>
      </c>
      <c r="C85" s="24" t="s">
        <v>755</v>
      </c>
      <c r="D85" s="40">
        <v>15665449</v>
      </c>
      <c r="E85" s="9"/>
      <c r="F85" s="9"/>
      <c r="G85" s="8"/>
      <c r="H85" s="9"/>
      <c r="I85" s="13"/>
      <c r="J85" s="13"/>
      <c r="K85" s="9"/>
      <c r="L85" s="9"/>
      <c r="M85" s="9"/>
      <c r="N85" s="9"/>
      <c r="O85" s="9"/>
      <c r="P85" s="28"/>
      <c r="Q85" s="28"/>
      <c r="R85" s="28"/>
      <c r="S85" s="28"/>
      <c r="T85" s="9"/>
    </row>
    <row r="86" spans="1:56" ht="38.25" x14ac:dyDescent="0.25">
      <c r="A86" s="29">
        <v>83</v>
      </c>
      <c r="B86" s="18" t="s">
        <v>539</v>
      </c>
      <c r="C86" s="24" t="s">
        <v>538</v>
      </c>
      <c r="D86" s="40">
        <v>9085694</v>
      </c>
      <c r="E86" s="28" t="s">
        <v>47</v>
      </c>
      <c r="F86" s="28" t="s">
        <v>390</v>
      </c>
      <c r="G86" s="29">
        <f>2012-1953</f>
        <v>59</v>
      </c>
      <c r="H86" s="19" t="s">
        <v>401</v>
      </c>
      <c r="I86" s="20">
        <v>6581440</v>
      </c>
      <c r="J86" s="30" t="s">
        <v>708</v>
      </c>
      <c r="K86" s="21" t="s">
        <v>412</v>
      </c>
      <c r="L86" s="28" t="s">
        <v>659</v>
      </c>
      <c r="M86" s="28" t="s">
        <v>67</v>
      </c>
      <c r="N86" s="28"/>
      <c r="O86" s="28"/>
      <c r="P86" s="19" t="s">
        <v>379</v>
      </c>
      <c r="Q86" s="19"/>
      <c r="R86" s="19"/>
      <c r="S86" s="28"/>
      <c r="T86" s="28"/>
    </row>
    <row r="87" spans="1:56" ht="51" x14ac:dyDescent="0.25">
      <c r="A87" s="29">
        <v>84</v>
      </c>
      <c r="B87" s="18" t="s">
        <v>550</v>
      </c>
      <c r="C87" s="24" t="s">
        <v>549</v>
      </c>
      <c r="D87" s="43">
        <v>64576531</v>
      </c>
      <c r="E87" s="28" t="s">
        <v>518</v>
      </c>
      <c r="F87" s="19" t="s">
        <v>446</v>
      </c>
      <c r="G87" s="29">
        <v>35</v>
      </c>
      <c r="H87" s="28" t="s">
        <v>465</v>
      </c>
      <c r="I87" s="28">
        <v>6551219</v>
      </c>
      <c r="J87" s="30" t="s">
        <v>685</v>
      </c>
      <c r="K87" s="23" t="s">
        <v>481</v>
      </c>
      <c r="L87" s="28" t="s">
        <v>71</v>
      </c>
      <c r="M87" s="28" t="s">
        <v>127</v>
      </c>
      <c r="N87" s="28"/>
      <c r="O87" s="28"/>
      <c r="P87" s="19" t="s">
        <v>419</v>
      </c>
      <c r="Q87" s="19"/>
      <c r="R87" s="19"/>
      <c r="S87" s="28"/>
      <c r="T87" s="28" t="s">
        <v>439</v>
      </c>
    </row>
    <row r="88" spans="1:56" ht="38.25" x14ac:dyDescent="0.25">
      <c r="A88" s="29">
        <v>85</v>
      </c>
      <c r="B88" s="18" t="s">
        <v>337</v>
      </c>
      <c r="C88" s="28" t="s">
        <v>338</v>
      </c>
      <c r="D88" s="43">
        <v>1050948444</v>
      </c>
      <c r="E88" s="28" t="s">
        <v>51</v>
      </c>
      <c r="F88" s="28" t="s">
        <v>340</v>
      </c>
      <c r="G88" s="29">
        <f>2012-1987</f>
        <v>25</v>
      </c>
      <c r="H88" s="28" t="s">
        <v>339</v>
      </c>
      <c r="I88" s="30" t="s">
        <v>707</v>
      </c>
      <c r="J88" s="30" t="s">
        <v>343</v>
      </c>
      <c r="K88" s="23" t="s">
        <v>344</v>
      </c>
      <c r="L88" s="28" t="s">
        <v>320</v>
      </c>
      <c r="M88" s="28" t="s">
        <v>342</v>
      </c>
      <c r="N88" s="28" t="s">
        <v>341</v>
      </c>
      <c r="O88" s="28"/>
      <c r="P88" s="28"/>
      <c r="Q88" s="28"/>
      <c r="R88" s="28"/>
      <c r="S88" s="28"/>
      <c r="T88" s="28"/>
    </row>
    <row r="89" spans="1:56" x14ac:dyDescent="0.25">
      <c r="A89" s="29">
        <v>86</v>
      </c>
      <c r="B89" s="18" t="s">
        <v>756</v>
      </c>
      <c r="C89" s="9" t="s">
        <v>757</v>
      </c>
      <c r="D89" s="12">
        <v>45767053</v>
      </c>
      <c r="E89" s="9"/>
      <c r="F89" s="9"/>
      <c r="G89" s="8"/>
      <c r="H89" s="9"/>
      <c r="I89" s="13"/>
      <c r="J89" s="13"/>
      <c r="K89" s="9"/>
      <c r="L89" s="9"/>
      <c r="M89" s="9"/>
      <c r="N89" s="9"/>
      <c r="O89" s="9"/>
      <c r="P89" s="28"/>
      <c r="Q89" s="28"/>
      <c r="R89" s="28"/>
      <c r="S89" s="28"/>
      <c r="T89" s="9"/>
    </row>
    <row r="90" spans="1:56" s="62" customFormat="1" ht="25.5" x14ac:dyDescent="0.25">
      <c r="A90" s="29">
        <v>87</v>
      </c>
      <c r="B90" s="52" t="s">
        <v>58</v>
      </c>
      <c r="C90" s="52" t="s">
        <v>548</v>
      </c>
      <c r="D90" s="60">
        <v>73102933</v>
      </c>
      <c r="E90" s="52"/>
      <c r="F90" s="51" t="s">
        <v>445</v>
      </c>
      <c r="G90" s="59">
        <f>2012-1963</f>
        <v>49</v>
      </c>
      <c r="H90" s="52" t="s">
        <v>464</v>
      </c>
      <c r="I90" s="52"/>
      <c r="J90" s="52">
        <v>3004403461</v>
      </c>
      <c r="K90" s="61" t="s">
        <v>220</v>
      </c>
      <c r="L90" s="52"/>
      <c r="M90" s="52"/>
      <c r="N90" s="52"/>
      <c r="O90" s="52"/>
      <c r="P90" s="51" t="s">
        <v>418</v>
      </c>
      <c r="Q90" s="51"/>
      <c r="R90" s="51"/>
      <c r="S90" s="52"/>
      <c r="T90" s="52" t="s">
        <v>438</v>
      </c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</row>
    <row r="91" spans="1:56" ht="25.5" x14ac:dyDescent="0.25">
      <c r="A91" s="29">
        <v>88</v>
      </c>
      <c r="B91" s="18" t="s">
        <v>176</v>
      </c>
      <c r="C91" s="24" t="s">
        <v>26</v>
      </c>
      <c r="D91" s="40">
        <v>73158855</v>
      </c>
      <c r="E91" s="28"/>
      <c r="F91" s="19" t="s">
        <v>254</v>
      </c>
      <c r="G91" s="29">
        <f>2012-1972</f>
        <v>40</v>
      </c>
      <c r="H91" s="19" t="s">
        <v>197</v>
      </c>
      <c r="I91" s="20">
        <v>6675781</v>
      </c>
      <c r="J91" s="30"/>
      <c r="K91" s="21" t="s">
        <v>271</v>
      </c>
      <c r="L91" s="28"/>
      <c r="M91" s="28"/>
      <c r="N91" s="28"/>
      <c r="O91" s="28"/>
      <c r="P91" s="19" t="s">
        <v>244</v>
      </c>
      <c r="Q91" s="19" t="s">
        <v>245</v>
      </c>
      <c r="R91" s="19"/>
      <c r="S91" s="28"/>
      <c r="T91" s="19"/>
    </row>
    <row r="92" spans="1:56" ht="38.25" x14ac:dyDescent="0.25">
      <c r="A92" s="29">
        <v>89</v>
      </c>
      <c r="B92" s="18" t="s">
        <v>176</v>
      </c>
      <c r="C92" s="24" t="s">
        <v>291</v>
      </c>
      <c r="D92" s="40">
        <v>9090978</v>
      </c>
      <c r="E92" s="28" t="s">
        <v>47</v>
      </c>
      <c r="F92" s="19" t="s">
        <v>255</v>
      </c>
      <c r="G92" s="29">
        <f>2012-1957</f>
        <v>55</v>
      </c>
      <c r="H92" s="28" t="s">
        <v>199</v>
      </c>
      <c r="I92" s="20">
        <v>6905963</v>
      </c>
      <c r="J92" s="30" t="s">
        <v>667</v>
      </c>
      <c r="K92" s="21" t="s">
        <v>272</v>
      </c>
      <c r="L92" s="28" t="s">
        <v>317</v>
      </c>
      <c r="M92" s="28" t="s">
        <v>665</v>
      </c>
      <c r="N92" s="28"/>
      <c r="O92" s="28"/>
      <c r="P92" s="19" t="s">
        <v>66</v>
      </c>
      <c r="Q92" s="19"/>
      <c r="R92" s="19"/>
      <c r="S92" s="28"/>
      <c r="T92" s="19" t="s">
        <v>278</v>
      </c>
    </row>
    <row r="93" spans="1:56" ht="25.5" x14ac:dyDescent="0.25">
      <c r="A93" s="29">
        <v>90</v>
      </c>
      <c r="B93" s="18" t="s">
        <v>758</v>
      </c>
      <c r="C93" s="28" t="s">
        <v>563</v>
      </c>
      <c r="D93" s="40">
        <v>8353909</v>
      </c>
      <c r="E93" s="28" t="s">
        <v>608</v>
      </c>
      <c r="F93" s="19" t="s">
        <v>712</v>
      </c>
      <c r="G93" s="29">
        <f>2012-1951</f>
        <v>61</v>
      </c>
      <c r="H93" s="19" t="s">
        <v>713</v>
      </c>
      <c r="I93" s="20">
        <v>6438730</v>
      </c>
      <c r="J93" s="30" t="s">
        <v>714</v>
      </c>
      <c r="K93" s="21" t="s">
        <v>488</v>
      </c>
      <c r="L93" s="28" t="s">
        <v>659</v>
      </c>
      <c r="M93" s="28" t="s">
        <v>715</v>
      </c>
      <c r="N93" s="28"/>
      <c r="O93" s="28"/>
      <c r="P93" s="19" t="s">
        <v>432</v>
      </c>
      <c r="Q93" s="19"/>
      <c r="R93" s="19" t="s">
        <v>129</v>
      </c>
      <c r="S93" s="28"/>
      <c r="T93" s="19"/>
    </row>
    <row r="94" spans="1:56" ht="38.25" x14ac:dyDescent="0.25">
      <c r="A94" s="29">
        <v>91</v>
      </c>
      <c r="B94" s="18" t="s">
        <v>759</v>
      </c>
      <c r="C94" s="28" t="s">
        <v>553</v>
      </c>
      <c r="D94" s="40">
        <v>41448294</v>
      </c>
      <c r="E94" s="28" t="s">
        <v>53</v>
      </c>
      <c r="F94" s="19" t="s">
        <v>449</v>
      </c>
      <c r="G94" s="29">
        <f>2012-1949</f>
        <v>63</v>
      </c>
      <c r="H94" s="19" t="s">
        <v>468</v>
      </c>
      <c r="I94" s="20">
        <v>6608200</v>
      </c>
      <c r="J94" s="30"/>
      <c r="K94" s="21" t="s">
        <v>483</v>
      </c>
      <c r="L94" s="28"/>
      <c r="M94" s="28"/>
      <c r="N94" s="28"/>
      <c r="O94" s="28"/>
      <c r="P94" s="19" t="s">
        <v>424</v>
      </c>
      <c r="Q94" s="19"/>
      <c r="R94" s="19" t="s">
        <v>425</v>
      </c>
      <c r="S94" s="28"/>
      <c r="T94" s="19"/>
    </row>
    <row r="95" spans="1:56" ht="25.5" x14ac:dyDescent="0.25">
      <c r="A95" s="29">
        <v>92</v>
      </c>
      <c r="B95" s="34" t="s">
        <v>184</v>
      </c>
      <c r="C95" s="19" t="s">
        <v>165</v>
      </c>
      <c r="D95" s="40">
        <v>80037249</v>
      </c>
      <c r="E95" s="28" t="s">
        <v>53</v>
      </c>
      <c r="F95" s="19" t="s">
        <v>451</v>
      </c>
      <c r="G95" s="29">
        <f>2012-1980</f>
        <v>32</v>
      </c>
      <c r="H95" s="19" t="s">
        <v>202</v>
      </c>
      <c r="I95" s="20"/>
      <c r="J95" s="20">
        <v>3205251222</v>
      </c>
      <c r="K95" s="21" t="s">
        <v>222</v>
      </c>
      <c r="L95" s="28" t="s">
        <v>80</v>
      </c>
      <c r="M95" s="28" t="s">
        <v>67</v>
      </c>
      <c r="N95" s="28"/>
      <c r="O95" s="28"/>
      <c r="P95" s="19" t="s">
        <v>428</v>
      </c>
      <c r="Q95" s="28"/>
      <c r="R95" s="28"/>
      <c r="S95" s="28"/>
      <c r="T95" s="28"/>
    </row>
    <row r="96" spans="1:56" ht="38.25" x14ac:dyDescent="0.25">
      <c r="A96" s="29">
        <v>93</v>
      </c>
      <c r="B96" s="18" t="s">
        <v>15</v>
      </c>
      <c r="C96" s="28" t="s">
        <v>30</v>
      </c>
      <c r="D96" s="43" t="s">
        <v>42</v>
      </c>
      <c r="E96" s="28" t="s">
        <v>47</v>
      </c>
      <c r="F96" s="28" t="s">
        <v>144</v>
      </c>
      <c r="G96" s="29">
        <v>55</v>
      </c>
      <c r="H96" s="28" t="s">
        <v>145</v>
      </c>
      <c r="I96" s="30" t="s">
        <v>146</v>
      </c>
      <c r="J96" s="30" t="s">
        <v>701</v>
      </c>
      <c r="K96" s="23" t="s">
        <v>147</v>
      </c>
      <c r="L96" s="28" t="s">
        <v>65</v>
      </c>
      <c r="M96" s="28" t="s">
        <v>67</v>
      </c>
      <c r="N96" s="28"/>
      <c r="O96" s="28"/>
      <c r="P96" s="28" t="s">
        <v>148</v>
      </c>
      <c r="Q96" s="28" t="s">
        <v>149</v>
      </c>
      <c r="R96" s="28"/>
      <c r="S96" s="28"/>
      <c r="T96" s="28" t="s">
        <v>301</v>
      </c>
    </row>
    <row r="97" spans="1:20" ht="25.5" x14ac:dyDescent="0.25">
      <c r="A97" s="29">
        <v>94</v>
      </c>
      <c r="B97" s="18" t="s">
        <v>760</v>
      </c>
      <c r="C97" s="19" t="s">
        <v>558</v>
      </c>
      <c r="D97" s="40">
        <v>45463617</v>
      </c>
      <c r="E97" s="28" t="s">
        <v>47</v>
      </c>
      <c r="F97" s="19" t="s">
        <v>454</v>
      </c>
      <c r="G97" s="29">
        <f>2012-1963</f>
        <v>49</v>
      </c>
      <c r="H97" s="19" t="s">
        <v>471</v>
      </c>
      <c r="I97" s="20">
        <v>6906393</v>
      </c>
      <c r="J97" s="30" t="s">
        <v>664</v>
      </c>
      <c r="K97" s="21" t="s">
        <v>486</v>
      </c>
      <c r="L97" s="28" t="s">
        <v>65</v>
      </c>
      <c r="M97" s="28" t="s">
        <v>665</v>
      </c>
      <c r="N97" s="28"/>
      <c r="O97" s="28"/>
      <c r="P97" s="19" t="s">
        <v>431</v>
      </c>
      <c r="Q97" s="19"/>
      <c r="R97" s="19"/>
      <c r="S97" s="28"/>
      <c r="T97" s="19"/>
    </row>
    <row r="98" spans="1:20" x14ac:dyDescent="0.25">
      <c r="A98" s="29">
        <v>95</v>
      </c>
      <c r="B98" s="18" t="s">
        <v>761</v>
      </c>
      <c r="C98" s="9" t="s">
        <v>762</v>
      </c>
      <c r="D98" s="12">
        <v>45747985</v>
      </c>
      <c r="E98" s="9"/>
      <c r="F98" s="9"/>
      <c r="G98" s="8"/>
      <c r="H98" s="9"/>
      <c r="I98" s="13"/>
      <c r="J98" s="13"/>
      <c r="K98" s="9"/>
      <c r="L98" s="9"/>
      <c r="M98" s="9"/>
      <c r="N98" s="9"/>
      <c r="O98" s="9"/>
      <c r="P98" s="28"/>
      <c r="Q98" s="28"/>
      <c r="R98" s="28"/>
      <c r="S98" s="28"/>
      <c r="T98" s="9"/>
    </row>
    <row r="99" spans="1:20" ht="51" x14ac:dyDescent="0.25">
      <c r="A99" s="29">
        <v>96</v>
      </c>
      <c r="B99" s="18" t="s">
        <v>648</v>
      </c>
      <c r="C99" s="19" t="s">
        <v>649</v>
      </c>
      <c r="D99" s="40">
        <v>1047397533</v>
      </c>
      <c r="E99" s="28" t="s">
        <v>47</v>
      </c>
      <c r="F99" s="19" t="s">
        <v>686</v>
      </c>
      <c r="G99" s="29">
        <f>2012-1988</f>
        <v>24</v>
      </c>
      <c r="H99" s="19" t="s">
        <v>650</v>
      </c>
      <c r="I99" s="20">
        <v>6613611</v>
      </c>
      <c r="J99" s="30" t="s">
        <v>651</v>
      </c>
      <c r="K99" s="70" t="s">
        <v>652</v>
      </c>
      <c r="L99" s="28" t="s">
        <v>71</v>
      </c>
      <c r="M99" s="28" t="s">
        <v>665</v>
      </c>
      <c r="N99" s="28"/>
      <c r="O99" s="28"/>
      <c r="P99" s="19" t="s">
        <v>623</v>
      </c>
      <c r="Q99" s="19"/>
      <c r="R99" s="19"/>
      <c r="S99" s="28"/>
      <c r="T99" s="19" t="s">
        <v>653</v>
      </c>
    </row>
    <row r="100" spans="1:20" ht="25.5" x14ac:dyDescent="0.25">
      <c r="A100" s="29">
        <v>97</v>
      </c>
      <c r="B100" s="18" t="s">
        <v>107</v>
      </c>
      <c r="C100" s="28" t="s">
        <v>108</v>
      </c>
      <c r="D100" s="43">
        <v>33336900</v>
      </c>
      <c r="E100" s="28" t="s">
        <v>47</v>
      </c>
      <c r="F100" s="28" t="s">
        <v>109</v>
      </c>
      <c r="G100" s="29">
        <f>2012-1977</f>
        <v>35</v>
      </c>
      <c r="H100" s="28" t="s">
        <v>110</v>
      </c>
      <c r="I100" s="30" t="s">
        <v>111</v>
      </c>
      <c r="J100" s="30" t="s">
        <v>112</v>
      </c>
      <c r="K100" s="23" t="s">
        <v>113</v>
      </c>
      <c r="L100" s="28" t="s">
        <v>71</v>
      </c>
      <c r="M100" s="28" t="s">
        <v>115</v>
      </c>
      <c r="N100" s="28"/>
      <c r="O100" s="28"/>
      <c r="P100" s="28" t="s">
        <v>114</v>
      </c>
      <c r="Q100" s="28"/>
      <c r="R100" s="28"/>
      <c r="S100" s="28"/>
      <c r="T100" s="28"/>
    </row>
    <row r="101" spans="1:20" ht="25.5" x14ac:dyDescent="0.25">
      <c r="A101" s="29">
        <v>98</v>
      </c>
      <c r="B101" s="18" t="s">
        <v>13</v>
      </c>
      <c r="C101" s="28" t="s">
        <v>27</v>
      </c>
      <c r="D101" s="43" t="s">
        <v>40</v>
      </c>
      <c r="E101" s="28" t="s">
        <v>47</v>
      </c>
      <c r="F101" s="28" t="s">
        <v>511</v>
      </c>
      <c r="G101" s="29">
        <f>2012-1979</f>
        <v>33</v>
      </c>
      <c r="H101" s="28" t="s">
        <v>512</v>
      </c>
      <c r="I101" s="30" t="s">
        <v>513</v>
      </c>
      <c r="J101" s="30" t="s">
        <v>682</v>
      </c>
      <c r="K101" s="23" t="s">
        <v>514</v>
      </c>
      <c r="L101" s="28" t="s">
        <v>71</v>
      </c>
      <c r="M101" s="28" t="s">
        <v>318</v>
      </c>
      <c r="N101" s="28"/>
      <c r="O101" s="28"/>
      <c r="P101" s="28" t="s">
        <v>143</v>
      </c>
      <c r="Q101" s="28" t="s">
        <v>515</v>
      </c>
      <c r="R101" s="28"/>
      <c r="S101" s="28"/>
      <c r="T101" s="28" t="s">
        <v>516</v>
      </c>
    </row>
    <row r="102" spans="1:20" ht="25.5" x14ac:dyDescent="0.25">
      <c r="A102" s="29">
        <v>99</v>
      </c>
      <c r="B102" s="34" t="s">
        <v>517</v>
      </c>
      <c r="C102" s="19" t="s">
        <v>168</v>
      </c>
      <c r="D102" s="40">
        <v>64587349</v>
      </c>
      <c r="E102" s="28" t="s">
        <v>518</v>
      </c>
      <c r="F102" s="28" t="s">
        <v>519</v>
      </c>
      <c r="G102" s="29">
        <f>2012-1980</f>
        <v>32</v>
      </c>
      <c r="H102" s="22" t="s">
        <v>205</v>
      </c>
      <c r="I102" s="22">
        <v>6812765</v>
      </c>
      <c r="J102" s="30"/>
      <c r="K102" s="23" t="s">
        <v>227</v>
      </c>
      <c r="L102" s="28" t="s">
        <v>520</v>
      </c>
      <c r="M102" s="28" t="s">
        <v>115</v>
      </c>
      <c r="N102" s="28"/>
      <c r="O102" s="28"/>
      <c r="P102" s="28" t="s">
        <v>521</v>
      </c>
      <c r="Q102" s="28" t="s">
        <v>522</v>
      </c>
      <c r="R102" s="28"/>
      <c r="S102" s="28"/>
      <c r="T102" s="28"/>
    </row>
    <row r="103" spans="1:20" ht="25.5" x14ac:dyDescent="0.25">
      <c r="A103" s="29">
        <v>100</v>
      </c>
      <c r="B103" s="18" t="s">
        <v>537</v>
      </c>
      <c r="C103" s="24" t="s">
        <v>536</v>
      </c>
      <c r="D103" s="40">
        <v>7884898</v>
      </c>
      <c r="E103" s="28" t="s">
        <v>50</v>
      </c>
      <c r="F103" s="28" t="s">
        <v>389</v>
      </c>
      <c r="G103" s="29">
        <v>55</v>
      </c>
      <c r="H103" s="19" t="s">
        <v>400</v>
      </c>
      <c r="I103" s="20"/>
      <c r="J103" s="20">
        <v>3162431309</v>
      </c>
      <c r="K103" s="21" t="s">
        <v>411</v>
      </c>
      <c r="L103" s="28" t="s">
        <v>71</v>
      </c>
      <c r="M103" s="28" t="s">
        <v>665</v>
      </c>
      <c r="N103" s="28"/>
      <c r="O103" s="28"/>
      <c r="P103" s="19" t="s">
        <v>378</v>
      </c>
      <c r="Q103" s="19"/>
      <c r="R103" s="19"/>
      <c r="S103" s="28"/>
      <c r="T103" s="28"/>
    </row>
    <row r="104" spans="1:20" ht="25.5" x14ac:dyDescent="0.25">
      <c r="A104" s="29">
        <v>101</v>
      </c>
      <c r="B104" s="18" t="s">
        <v>345</v>
      </c>
      <c r="C104" s="28" t="s">
        <v>346</v>
      </c>
      <c r="D104" s="43">
        <v>73193097</v>
      </c>
      <c r="E104" s="28" t="s">
        <v>75</v>
      </c>
      <c r="F104" s="28" t="s">
        <v>347</v>
      </c>
      <c r="G104" s="29">
        <f>2012-1982</f>
        <v>30</v>
      </c>
      <c r="H104" s="28" t="s">
        <v>348</v>
      </c>
      <c r="I104" s="30"/>
      <c r="J104" s="30" t="s">
        <v>349</v>
      </c>
      <c r="K104" s="23" t="s">
        <v>350</v>
      </c>
      <c r="L104" s="28" t="s">
        <v>80</v>
      </c>
      <c r="M104" s="28" t="s">
        <v>72</v>
      </c>
      <c r="N104" s="28"/>
      <c r="O104" s="28"/>
      <c r="P104" s="28" t="s">
        <v>351</v>
      </c>
      <c r="Q104" s="28"/>
      <c r="R104" s="28"/>
      <c r="S104" s="28"/>
      <c r="T104" s="28"/>
    </row>
    <row r="105" spans="1:20" ht="38.25" x14ac:dyDescent="0.25">
      <c r="A105" s="29">
        <v>102</v>
      </c>
      <c r="B105" s="18" t="s">
        <v>73</v>
      </c>
      <c r="C105" s="28" t="s">
        <v>74</v>
      </c>
      <c r="D105" s="43">
        <v>73099509</v>
      </c>
      <c r="E105" s="28" t="s">
        <v>75</v>
      </c>
      <c r="F105" s="28" t="s">
        <v>76</v>
      </c>
      <c r="G105" s="29">
        <f>2012-1962</f>
        <v>50</v>
      </c>
      <c r="H105" s="28" t="s">
        <v>77</v>
      </c>
      <c r="I105" s="30"/>
      <c r="J105" s="30" t="s">
        <v>78</v>
      </c>
      <c r="K105" s="23" t="s">
        <v>79</v>
      </c>
      <c r="L105" s="28" t="s">
        <v>80</v>
      </c>
      <c r="M105" s="28" t="s">
        <v>67</v>
      </c>
      <c r="N105" s="28"/>
      <c r="O105" s="28"/>
      <c r="P105" s="28" t="s">
        <v>81</v>
      </c>
      <c r="Q105" s="28" t="s">
        <v>82</v>
      </c>
      <c r="R105" s="28"/>
      <c r="S105" s="28"/>
      <c r="T105" s="28"/>
    </row>
    <row r="106" spans="1:20" ht="38.25" x14ac:dyDescent="0.25">
      <c r="A106" s="29">
        <v>103</v>
      </c>
      <c r="B106" s="18" t="s">
        <v>83</v>
      </c>
      <c r="C106" s="28" t="s">
        <v>84</v>
      </c>
      <c r="D106" s="43">
        <v>73164724</v>
      </c>
      <c r="E106" s="28" t="s">
        <v>47</v>
      </c>
      <c r="F106" s="28" t="s">
        <v>675</v>
      </c>
      <c r="G106" s="29">
        <f>2012-1974</f>
        <v>38</v>
      </c>
      <c r="H106" s="28" t="s">
        <v>676</v>
      </c>
      <c r="I106" s="30" t="s">
        <v>677</v>
      </c>
      <c r="J106" s="30" t="s">
        <v>85</v>
      </c>
      <c r="K106" s="23" t="s">
        <v>86</v>
      </c>
      <c r="L106" s="28" t="s">
        <v>71</v>
      </c>
      <c r="M106" s="28" t="s">
        <v>87</v>
      </c>
      <c r="N106" s="28"/>
      <c r="O106" s="28"/>
      <c r="P106" s="28" t="s">
        <v>66</v>
      </c>
      <c r="Q106" s="28" t="s">
        <v>88</v>
      </c>
      <c r="R106" s="28"/>
      <c r="S106" s="28"/>
      <c r="T106" s="28"/>
    </row>
    <row r="107" spans="1:20" ht="25.5" x14ac:dyDescent="0.25">
      <c r="A107" s="29">
        <v>104</v>
      </c>
      <c r="B107" s="18" t="s">
        <v>560</v>
      </c>
      <c r="C107" s="28" t="s">
        <v>559</v>
      </c>
      <c r="D107" s="40">
        <v>7921708</v>
      </c>
      <c r="E107" s="28" t="s">
        <v>47</v>
      </c>
      <c r="F107" s="19" t="s">
        <v>455</v>
      </c>
      <c r="G107" s="29">
        <f>2012-1978</f>
        <v>34</v>
      </c>
      <c r="H107" s="22" t="s">
        <v>472</v>
      </c>
      <c r="I107" s="20">
        <v>6816512</v>
      </c>
      <c r="J107" s="20">
        <v>3013640572</v>
      </c>
      <c r="K107" s="21" t="s">
        <v>487</v>
      </c>
      <c r="L107" s="28" t="s">
        <v>71</v>
      </c>
      <c r="M107" s="28" t="s">
        <v>67</v>
      </c>
      <c r="N107" s="28"/>
      <c r="O107" s="28"/>
      <c r="P107" s="19" t="s">
        <v>658</v>
      </c>
      <c r="Q107" s="19"/>
      <c r="R107" s="19"/>
      <c r="S107" s="28"/>
      <c r="T107" s="19" t="s">
        <v>657</v>
      </c>
    </row>
  </sheetData>
  <mergeCells count="12">
    <mergeCell ref="G1:G3"/>
    <mergeCell ref="A1:A3"/>
    <mergeCell ref="B1:B3"/>
    <mergeCell ref="C1:C3"/>
    <mergeCell ref="D1:E2"/>
    <mergeCell ref="F1:F3"/>
    <mergeCell ref="H1:J2"/>
    <mergeCell ref="K1:K3"/>
    <mergeCell ref="L1:L3"/>
    <mergeCell ref="M1:M3"/>
    <mergeCell ref="N1:T1"/>
    <mergeCell ref="T2:T3"/>
  </mergeCells>
  <hyperlinks>
    <hyperlink ref="K53" r:id="rId1"/>
    <hyperlink ref="K105" r:id="rId2"/>
    <hyperlink ref="K106" r:id="rId3"/>
    <hyperlink ref="K73" r:id="rId4" display="marioxtg@hotmail.com"/>
    <hyperlink ref="K100" r:id="rId5"/>
    <hyperlink ref="K26" r:id="rId6"/>
    <hyperlink ref="K45" r:id="rId7"/>
    <hyperlink ref="K96" r:id="rId8"/>
    <hyperlink ref="K47" r:id="rId9"/>
    <hyperlink ref="K95" r:id="rId10"/>
    <hyperlink ref="K83" r:id="rId11"/>
    <hyperlink ref="K70" r:id="rId12"/>
    <hyperlink ref="K67" r:id="rId13"/>
    <hyperlink ref="K46" r:id="rId14"/>
    <hyperlink ref="K102" r:id="rId15"/>
    <hyperlink ref="K61" r:id="rId16"/>
    <hyperlink ref="K23" r:id="rId17"/>
    <hyperlink ref="K64" r:id="rId18"/>
    <hyperlink ref="K14" r:id="rId19"/>
    <hyperlink ref="K28" r:id="rId20"/>
    <hyperlink ref="K76" r:id="rId21"/>
    <hyperlink ref="K49" r:id="rId22"/>
    <hyperlink ref="K78" r:id="rId23"/>
    <hyperlink ref="K84" r:id="rId24"/>
    <hyperlink ref="K68" r:id="rId25"/>
    <hyperlink ref="K81" r:id="rId26"/>
    <hyperlink ref="K24" r:id="rId27"/>
    <hyperlink ref="K80" r:id="rId28"/>
    <hyperlink ref="K18" r:id="rId29"/>
    <hyperlink ref="K91" r:id="rId30"/>
    <hyperlink ref="K92" r:id="rId31"/>
    <hyperlink ref="K29" r:id="rId32"/>
    <hyperlink ref="K77" r:id="rId33"/>
    <hyperlink ref="K13" r:id="rId34"/>
    <hyperlink ref="K65" r:id="rId35"/>
    <hyperlink ref="K88" r:id="rId36"/>
    <hyperlink ref="K104" r:id="rId37"/>
    <hyperlink ref="K60" r:id="rId38"/>
    <hyperlink ref="K8" r:id="rId39"/>
    <hyperlink ref="K27" r:id="rId40"/>
    <hyperlink ref="K82" r:id="rId41"/>
    <hyperlink ref="K20" r:id="rId42"/>
    <hyperlink ref="K5" r:id="rId43"/>
    <hyperlink ref="K31" r:id="rId44"/>
    <hyperlink ref="K12" r:id="rId45"/>
    <hyperlink ref="K79" r:id="rId46"/>
    <hyperlink ref="K42" r:id="rId47"/>
    <hyperlink ref="K90" r:id="rId48"/>
    <hyperlink ref="K87" r:id="rId49"/>
    <hyperlink ref="K11" r:id="rId50"/>
    <hyperlink ref="K94" r:id="rId51"/>
    <hyperlink ref="K19" r:id="rId52"/>
    <hyperlink ref="K74" r:id="rId53"/>
    <hyperlink ref="K22" r:id="rId54"/>
    <hyperlink ref="K97" r:id="rId55"/>
    <hyperlink ref="K107" r:id="rId56"/>
    <hyperlink ref="K51" r:id="rId57"/>
    <hyperlink ref="K93" r:id="rId58"/>
    <hyperlink ref="K38" r:id="rId59"/>
    <hyperlink ref="K48" r:id="rId60"/>
    <hyperlink ref="K54" r:id="rId61"/>
    <hyperlink ref="K17" r:id="rId62"/>
    <hyperlink ref="K101" r:id="rId63"/>
    <hyperlink ref="K72" r:id="rId64"/>
    <hyperlink ref="K71" r:id="rId65"/>
    <hyperlink ref="K9" r:id="rId66"/>
    <hyperlink ref="K15" r:id="rId67"/>
    <hyperlink ref="K44" r:id="rId68"/>
    <hyperlink ref="K40" r:id="rId69"/>
    <hyperlink ref="K57" r:id="rId70"/>
    <hyperlink ref="K25" r:id="rId71"/>
    <hyperlink ref="K35" r:id="rId72"/>
    <hyperlink ref="K58" r:id="rId73"/>
    <hyperlink ref="K62" r:id="rId74"/>
    <hyperlink ref="K99" r:id="rId75"/>
    <hyperlink ref="K34" r:id="rId76"/>
    <hyperlink ref="K30" r:id="rId77"/>
    <hyperlink ref="K56" r:id="rId78"/>
    <hyperlink ref="K66" r:id="rId79"/>
    <hyperlink ref="K69" r:id="rId80"/>
  </hyperlinks>
  <pageMargins left="0.7" right="0.7" top="0.75" bottom="0.75" header="0.3" footer="0.3"/>
  <pageSetup paperSize="9" orientation="portrait" r:id="rId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ADMINISTRATIVO</vt:lpstr>
      <vt:lpstr>DOCENTES MEDIO TIEMPO PLANTA</vt:lpstr>
      <vt:lpstr>DOCENTES TIEMPO COMPLETO PLANTA</vt:lpstr>
      <vt:lpstr>DOCENTES OCASIONALES, CATEDRA</vt:lpstr>
      <vt:lpstr>MODULOS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COLMAYOR</dc:creator>
  <cp:lastModifiedBy>Web Master Inc</cp:lastModifiedBy>
  <cp:lastPrinted>2017-05-03T21:39:20Z</cp:lastPrinted>
  <dcterms:created xsi:type="dcterms:W3CDTF">2012-07-12T16:03:32Z</dcterms:created>
  <dcterms:modified xsi:type="dcterms:W3CDTF">2018-05-03T19:38:17Z</dcterms:modified>
</cp:coreProperties>
</file>