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cuadro\Desktop\SG-SST\UNICO SISTEMA\01.SG-SST MAYOR DE BOLIVAR 2022\14. MATRIZ DE PELIGRO\2023\"/>
    </mc:Choice>
  </mc:AlternateContent>
  <bookViews>
    <workbookView xWindow="0" yWindow="0" windowWidth="20490" windowHeight="7650"/>
  </bookViews>
  <sheets>
    <sheet name="Matriz IPEVR" sheetId="5" r:id="rId1"/>
    <sheet name="PRIORIZACION" sheetId="21" r:id="rId2"/>
    <sheet name="CONTROL DE CAMBIOS " sheetId="20" r:id="rId3"/>
    <sheet name="Aceptabilidad de Riesgo" sheetId="10" state="hidden" r:id="rId4"/>
    <sheet name="Determinacion del NP" sheetId="13" state="hidden" r:id="rId5"/>
    <sheet name="Significado NP" sheetId="15" state="hidden" r:id="rId6"/>
    <sheet name="Determinacion NR " sheetId="17" state="hidden" r:id="rId7"/>
    <sheet name="Determinacion del ND" sheetId="8" state="hidden" r:id="rId8"/>
  </sheets>
  <externalReferences>
    <externalReference r:id="rId9"/>
    <externalReference r:id="rId10"/>
  </externalReferences>
  <definedNames>
    <definedName name="_xlnm._FilterDatabase" localSheetId="0" hidden="1">'Matriz IPEVR'!$A$5:$BK$275</definedName>
    <definedName name="_xlnm.Print_Area" localSheetId="0">'Matriz IPEVR'!$A$1:$AC$275</definedName>
    <definedName name="_xlnm.Print_Area" localSheetId="1">PRIORIZACION!$A$1:$H$26</definedName>
    <definedName name="Descripción" localSheetId="0">[1]Listas!$M$4:$M$56</definedName>
    <definedName name="Rango1">'[2]Matriz de Peligros'!$CG$495:$CH$505</definedName>
    <definedName name="Rango2">'[2]Matriz de Peligros'!$CJ$495:$CL$517</definedName>
    <definedName name="Rodrigo">'[2]Matriz de Peligros'!#REF!</definedName>
  </definedNames>
  <calcPr calcId="162913"/>
</workbook>
</file>

<file path=xl/calcChain.xml><?xml version="1.0" encoding="utf-8"?>
<calcChain xmlns="http://schemas.openxmlformats.org/spreadsheetml/2006/main">
  <c r="O220" i="5" l="1"/>
  <c r="R220" i="5" s="1"/>
  <c r="O219" i="5"/>
  <c r="P219" i="5" s="1"/>
  <c r="O218" i="5"/>
  <c r="P218" i="5" s="1"/>
  <c r="O217" i="5"/>
  <c r="R217" i="5" s="1"/>
  <c r="O216" i="5"/>
  <c r="R216" i="5" s="1"/>
  <c r="O215" i="5"/>
  <c r="R215" i="5" s="1"/>
  <c r="O214" i="5"/>
  <c r="R214" i="5" s="1"/>
  <c r="R218" i="5" l="1"/>
  <c r="U218" i="5" s="1"/>
  <c r="R219" i="5"/>
  <c r="U219" i="5" s="1"/>
  <c r="S220" i="5"/>
  <c r="T220" i="5" s="1"/>
  <c r="U220" i="5"/>
  <c r="P220" i="5"/>
  <c r="S219" i="5"/>
  <c r="T219" i="5" s="1"/>
  <c r="S218" i="5"/>
  <c r="T218" i="5" s="1"/>
  <c r="S217" i="5"/>
  <c r="T217" i="5" s="1"/>
  <c r="U217" i="5"/>
  <c r="P217" i="5"/>
  <c r="S216" i="5"/>
  <c r="T216" i="5" s="1"/>
  <c r="U216" i="5"/>
  <c r="P216" i="5"/>
  <c r="S215" i="5"/>
  <c r="T215" i="5" s="1"/>
  <c r="U215" i="5"/>
  <c r="P215" i="5"/>
  <c r="S214" i="5"/>
  <c r="T214" i="5" s="1"/>
  <c r="U214" i="5"/>
  <c r="P214" i="5"/>
  <c r="O191" i="5"/>
  <c r="P191" i="5" s="1"/>
  <c r="O190" i="5"/>
  <c r="R190" i="5" s="1"/>
  <c r="O189" i="5"/>
  <c r="P189" i="5" s="1"/>
  <c r="O188" i="5"/>
  <c r="R188" i="5" s="1"/>
  <c r="O187" i="5"/>
  <c r="P187" i="5" s="1"/>
  <c r="O186" i="5"/>
  <c r="R186" i="5" s="1"/>
  <c r="O185" i="5"/>
  <c r="P185" i="5" s="1"/>
  <c r="O184" i="5"/>
  <c r="R184" i="5" s="1"/>
  <c r="O183" i="5"/>
  <c r="P183" i="5" s="1"/>
  <c r="O182" i="5"/>
  <c r="R182" i="5" s="1"/>
  <c r="O181" i="5"/>
  <c r="P181" i="5" s="1"/>
  <c r="O180" i="5"/>
  <c r="R180" i="5" s="1"/>
  <c r="O179" i="5"/>
  <c r="P179" i="5" s="1"/>
  <c r="O178" i="5"/>
  <c r="R178" i="5" s="1"/>
  <c r="O177" i="5"/>
  <c r="P177" i="5" s="1"/>
  <c r="O176" i="5"/>
  <c r="R176" i="5" s="1"/>
  <c r="O175" i="5"/>
  <c r="P175" i="5" s="1"/>
  <c r="O174" i="5"/>
  <c r="R174" i="5" s="1"/>
  <c r="O173" i="5"/>
  <c r="P173" i="5" s="1"/>
  <c r="O172" i="5"/>
  <c r="R172" i="5" s="1"/>
  <c r="O171" i="5"/>
  <c r="P171" i="5" s="1"/>
  <c r="O170" i="5"/>
  <c r="R170" i="5" s="1"/>
  <c r="O169" i="5"/>
  <c r="P169" i="5" s="1"/>
  <c r="O168" i="5"/>
  <c r="P168" i="5" s="1"/>
  <c r="O167" i="5"/>
  <c r="P167" i="5" s="1"/>
  <c r="O166" i="5"/>
  <c r="P166" i="5" s="1"/>
  <c r="O165" i="5"/>
  <c r="P165" i="5" s="1"/>
  <c r="O164" i="5"/>
  <c r="P164" i="5" s="1"/>
  <c r="O163" i="5"/>
  <c r="P163" i="5" s="1"/>
  <c r="O162" i="5"/>
  <c r="P162" i="5" s="1"/>
  <c r="O161" i="5"/>
  <c r="R161" i="5" s="1"/>
  <c r="O160" i="5"/>
  <c r="P160" i="5" s="1"/>
  <c r="O159" i="5"/>
  <c r="R159" i="5" s="1"/>
  <c r="O158" i="5"/>
  <c r="R158" i="5" s="1"/>
  <c r="O157" i="5"/>
  <c r="P157" i="5" s="1"/>
  <c r="O156" i="5"/>
  <c r="R156" i="5" s="1"/>
  <c r="O155" i="5"/>
  <c r="P155" i="5" s="1"/>
  <c r="O154" i="5"/>
  <c r="R154" i="5" s="1"/>
  <c r="O153" i="5"/>
  <c r="P153" i="5" s="1"/>
  <c r="O152" i="5"/>
  <c r="R152" i="5" s="1"/>
  <c r="O151" i="5"/>
  <c r="P151" i="5" s="1"/>
  <c r="O150" i="5"/>
  <c r="R150" i="5" s="1"/>
  <c r="O149" i="5"/>
  <c r="P149" i="5" s="1"/>
  <c r="O148" i="5"/>
  <c r="R148" i="5" s="1"/>
  <c r="O138" i="5"/>
  <c r="R138" i="5" s="1"/>
  <c r="O137" i="5"/>
  <c r="P137" i="5" s="1"/>
  <c r="O136" i="5"/>
  <c r="R136" i="5" s="1"/>
  <c r="O135" i="5"/>
  <c r="P135" i="5" s="1"/>
  <c r="O134" i="5"/>
  <c r="R134" i="5" s="1"/>
  <c r="O133" i="5"/>
  <c r="P133" i="5" s="1"/>
  <c r="O132" i="5"/>
  <c r="R132" i="5" s="1"/>
  <c r="O131" i="5"/>
  <c r="P131" i="5" s="1"/>
  <c r="O130" i="5"/>
  <c r="R130" i="5" s="1"/>
  <c r="R177" i="5" l="1"/>
  <c r="U177" i="5" s="1"/>
  <c r="R175" i="5"/>
  <c r="U175" i="5" s="1"/>
  <c r="R185" i="5"/>
  <c r="U185" i="5" s="1"/>
  <c r="R131" i="5"/>
  <c r="U131" i="5" s="1"/>
  <c r="R151" i="5"/>
  <c r="U151" i="5" s="1"/>
  <c r="R162" i="5"/>
  <c r="S162" i="5" s="1"/>
  <c r="T162" i="5" s="1"/>
  <c r="S175" i="5"/>
  <c r="T175" i="5" s="1"/>
  <c r="P180" i="5"/>
  <c r="P170" i="5"/>
  <c r="P178" i="5"/>
  <c r="R191" i="5"/>
  <c r="U191" i="5" s="1"/>
  <c r="R133" i="5"/>
  <c r="U133" i="5" s="1"/>
  <c r="R153" i="5"/>
  <c r="U153" i="5" s="1"/>
  <c r="R164" i="5"/>
  <c r="S164" i="5" s="1"/>
  <c r="T164" i="5" s="1"/>
  <c r="R173" i="5"/>
  <c r="P176" i="5"/>
  <c r="R181" i="5"/>
  <c r="U181" i="5" s="1"/>
  <c r="R189" i="5"/>
  <c r="U189" i="5" s="1"/>
  <c r="R187" i="5"/>
  <c r="U187" i="5" s="1"/>
  <c r="R149" i="5"/>
  <c r="U149" i="5" s="1"/>
  <c r="R168" i="5"/>
  <c r="S168" i="5" s="1"/>
  <c r="T168" i="5" s="1"/>
  <c r="P172" i="5"/>
  <c r="R137" i="5"/>
  <c r="U137" i="5" s="1"/>
  <c r="R157" i="5"/>
  <c r="U157" i="5" s="1"/>
  <c r="R160" i="5"/>
  <c r="S160" i="5" s="1"/>
  <c r="T160" i="5" s="1"/>
  <c r="R135" i="5"/>
  <c r="U135" i="5" s="1"/>
  <c r="R155" i="5"/>
  <c r="U155" i="5" s="1"/>
  <c r="R166" i="5"/>
  <c r="S166" i="5" s="1"/>
  <c r="T166" i="5" s="1"/>
  <c r="R171" i="5"/>
  <c r="P174" i="5"/>
  <c r="S177" i="5"/>
  <c r="T177" i="5" s="1"/>
  <c r="R179" i="5"/>
  <c r="R183" i="5"/>
  <c r="U183" i="5" s="1"/>
  <c r="S184" i="5"/>
  <c r="T184" i="5" s="1"/>
  <c r="U184" i="5"/>
  <c r="S182" i="5"/>
  <c r="T182" i="5" s="1"/>
  <c r="U182" i="5"/>
  <c r="S190" i="5"/>
  <c r="T190" i="5" s="1"/>
  <c r="U190" i="5"/>
  <c r="S188" i="5"/>
  <c r="T188" i="5" s="1"/>
  <c r="U188" i="5"/>
  <c r="S186" i="5"/>
  <c r="T186" i="5" s="1"/>
  <c r="U186" i="5"/>
  <c r="P182" i="5"/>
  <c r="P184" i="5"/>
  <c r="P186" i="5"/>
  <c r="P188" i="5"/>
  <c r="S189" i="5"/>
  <c r="T189" i="5" s="1"/>
  <c r="P190" i="5"/>
  <c r="S180" i="5"/>
  <c r="T180" i="5" s="1"/>
  <c r="U180" i="5"/>
  <c r="S176" i="5"/>
  <c r="T176" i="5" s="1"/>
  <c r="U176" i="5"/>
  <c r="S170" i="5"/>
  <c r="T170" i="5" s="1"/>
  <c r="U170" i="5"/>
  <c r="U178" i="5"/>
  <c r="S178" i="5"/>
  <c r="T178" i="5" s="1"/>
  <c r="U172" i="5"/>
  <c r="S172" i="5"/>
  <c r="T172" i="5" s="1"/>
  <c r="S174" i="5"/>
  <c r="T174" i="5" s="1"/>
  <c r="U174" i="5"/>
  <c r="U161" i="5"/>
  <c r="S161" i="5"/>
  <c r="T161" i="5" s="1"/>
  <c r="U159" i="5"/>
  <c r="S159" i="5"/>
  <c r="T159" i="5" s="1"/>
  <c r="P159" i="5"/>
  <c r="P161" i="5"/>
  <c r="R163" i="5"/>
  <c r="R165" i="5"/>
  <c r="R167" i="5"/>
  <c r="R169" i="5"/>
  <c r="U160" i="5"/>
  <c r="U162" i="5"/>
  <c r="U164" i="5"/>
  <c r="U168" i="5"/>
  <c r="S150" i="5"/>
  <c r="T150" i="5" s="1"/>
  <c r="U150" i="5"/>
  <c r="S148" i="5"/>
  <c r="T148" i="5" s="1"/>
  <c r="U148" i="5"/>
  <c r="S156" i="5"/>
  <c r="T156" i="5" s="1"/>
  <c r="U156" i="5"/>
  <c r="S154" i="5"/>
  <c r="T154" i="5" s="1"/>
  <c r="U154" i="5"/>
  <c r="S152" i="5"/>
  <c r="T152" i="5" s="1"/>
  <c r="U152" i="5"/>
  <c r="S158" i="5"/>
  <c r="T158" i="5" s="1"/>
  <c r="U158" i="5"/>
  <c r="P148" i="5"/>
  <c r="P150" i="5"/>
  <c r="S151" i="5"/>
  <c r="T151" i="5" s="1"/>
  <c r="P152" i="5"/>
  <c r="P154" i="5"/>
  <c r="P156" i="5"/>
  <c r="P158" i="5"/>
  <c r="S134" i="5"/>
  <c r="T134" i="5" s="1"/>
  <c r="U134" i="5"/>
  <c r="S132" i="5"/>
  <c r="T132" i="5" s="1"/>
  <c r="U132" i="5"/>
  <c r="S130" i="5"/>
  <c r="T130" i="5" s="1"/>
  <c r="U130" i="5"/>
  <c r="S136" i="5"/>
  <c r="T136" i="5" s="1"/>
  <c r="U136" i="5"/>
  <c r="S138" i="5"/>
  <c r="T138" i="5" s="1"/>
  <c r="U138" i="5"/>
  <c r="P130" i="5"/>
  <c r="P132" i="5"/>
  <c r="P134" i="5"/>
  <c r="S135" i="5"/>
  <c r="T135" i="5" s="1"/>
  <c r="P136" i="5"/>
  <c r="P138" i="5"/>
  <c r="O202" i="5"/>
  <c r="P202" i="5" s="1"/>
  <c r="O201" i="5"/>
  <c r="P201" i="5" s="1"/>
  <c r="O200" i="5"/>
  <c r="P200" i="5" s="1"/>
  <c r="O147" i="5"/>
  <c r="P147" i="5" s="1"/>
  <c r="O146" i="5"/>
  <c r="P146" i="5" s="1"/>
  <c r="O145" i="5"/>
  <c r="P145" i="5" s="1"/>
  <c r="O144" i="5"/>
  <c r="P144" i="5" s="1"/>
  <c r="O143" i="5"/>
  <c r="P143" i="5" s="1"/>
  <c r="O142" i="5"/>
  <c r="P142" i="5" s="1"/>
  <c r="O141" i="5"/>
  <c r="P141" i="5" s="1"/>
  <c r="O140" i="5"/>
  <c r="P140" i="5" s="1"/>
  <c r="O139" i="5"/>
  <c r="P139" i="5" s="1"/>
  <c r="O129" i="5"/>
  <c r="R129" i="5" s="1"/>
  <c r="O128" i="5"/>
  <c r="P128" i="5" s="1"/>
  <c r="O127" i="5"/>
  <c r="R127" i="5" s="1"/>
  <c r="O126" i="5"/>
  <c r="P126" i="5" s="1"/>
  <c r="O125" i="5"/>
  <c r="R125" i="5" s="1"/>
  <c r="O124" i="5"/>
  <c r="P124" i="5" s="1"/>
  <c r="O123" i="5"/>
  <c r="R123" i="5" s="1"/>
  <c r="O122" i="5"/>
  <c r="P122" i="5" s="1"/>
  <c r="O121" i="5"/>
  <c r="R121" i="5" s="1"/>
  <c r="O120" i="5"/>
  <c r="P120" i="5" s="1"/>
  <c r="O119" i="5"/>
  <c r="P119" i="5" s="1"/>
  <c r="O118" i="5"/>
  <c r="P118" i="5" s="1"/>
  <c r="O117" i="5"/>
  <c r="P117" i="5" s="1"/>
  <c r="O116" i="5"/>
  <c r="P116" i="5" s="1"/>
  <c r="O115" i="5"/>
  <c r="P115" i="5" s="1"/>
  <c r="O114" i="5"/>
  <c r="P114" i="5" s="1"/>
  <c r="O113" i="5"/>
  <c r="P113" i="5" s="1"/>
  <c r="O112" i="5"/>
  <c r="R112" i="5" s="1"/>
  <c r="O111" i="5"/>
  <c r="R111" i="5" s="1"/>
  <c r="O110" i="5"/>
  <c r="R110" i="5" s="1"/>
  <c r="O109" i="5"/>
  <c r="R109" i="5" s="1"/>
  <c r="O108" i="5"/>
  <c r="R108" i="5" s="1"/>
  <c r="O107" i="5"/>
  <c r="R107" i="5" s="1"/>
  <c r="O106" i="5"/>
  <c r="R106" i="5" s="1"/>
  <c r="O105" i="5"/>
  <c r="P105" i="5" s="1"/>
  <c r="O104" i="5"/>
  <c r="P104" i="5" s="1"/>
  <c r="O103" i="5"/>
  <c r="R103" i="5" s="1"/>
  <c r="O102" i="5"/>
  <c r="P102" i="5" s="1"/>
  <c r="O101" i="5"/>
  <c r="R101" i="5" s="1"/>
  <c r="O100" i="5"/>
  <c r="P100" i="5" s="1"/>
  <c r="O99" i="5"/>
  <c r="R99" i="5" s="1"/>
  <c r="O98" i="5"/>
  <c r="P98" i="5" s="1"/>
  <c r="O97" i="5"/>
  <c r="P97" i="5" s="1"/>
  <c r="O96" i="5"/>
  <c r="P96" i="5" s="1"/>
  <c r="O92" i="5"/>
  <c r="R92" i="5" s="1"/>
  <c r="O91" i="5"/>
  <c r="P91" i="5" s="1"/>
  <c r="O90" i="5"/>
  <c r="R90" i="5" s="1"/>
  <c r="O95" i="5"/>
  <c r="R95" i="5" s="1"/>
  <c r="O94" i="5"/>
  <c r="P94" i="5" s="1"/>
  <c r="O93" i="5"/>
  <c r="R93" i="5" s="1"/>
  <c r="O89" i="5"/>
  <c r="P89" i="5" s="1"/>
  <c r="O88" i="5"/>
  <c r="P88" i="5" s="1"/>
  <c r="O87" i="5"/>
  <c r="P87" i="5" s="1"/>
  <c r="O86" i="5"/>
  <c r="P86" i="5" s="1"/>
  <c r="O85" i="5"/>
  <c r="P85" i="5" s="1"/>
  <c r="O84" i="5"/>
  <c r="R84" i="5" s="1"/>
  <c r="O203" i="5"/>
  <c r="P203" i="5" s="1"/>
  <c r="O204" i="5"/>
  <c r="P204" i="5" s="1"/>
  <c r="O205" i="5"/>
  <c r="P205" i="5" s="1"/>
  <c r="O206" i="5"/>
  <c r="P206" i="5" s="1"/>
  <c r="O207" i="5"/>
  <c r="P207" i="5" s="1"/>
  <c r="O208" i="5"/>
  <c r="P208" i="5" s="1"/>
  <c r="O209" i="5"/>
  <c r="P209" i="5" s="1"/>
  <c r="O199" i="5"/>
  <c r="P199" i="5" s="1"/>
  <c r="O83" i="5"/>
  <c r="R83" i="5" s="1"/>
  <c r="O82" i="5"/>
  <c r="P82" i="5" s="1"/>
  <c r="O81" i="5"/>
  <c r="R81" i="5" s="1"/>
  <c r="O80" i="5"/>
  <c r="P80" i="5" s="1"/>
  <c r="O79" i="5"/>
  <c r="R79" i="5" s="1"/>
  <c r="O78" i="5"/>
  <c r="P78" i="5" s="1"/>
  <c r="O77" i="5"/>
  <c r="P77" i="5" s="1"/>
  <c r="O76" i="5"/>
  <c r="P76" i="5" s="1"/>
  <c r="O75" i="5"/>
  <c r="R75" i="5" s="1"/>
  <c r="O74" i="5"/>
  <c r="P74" i="5" s="1"/>
  <c r="O73" i="5"/>
  <c r="R73" i="5" s="1"/>
  <c r="O72" i="5"/>
  <c r="P72" i="5" s="1"/>
  <c r="O71" i="5"/>
  <c r="R71" i="5" s="1"/>
  <c r="O70" i="5"/>
  <c r="P70" i="5" s="1"/>
  <c r="O69" i="5"/>
  <c r="R69" i="5" s="1"/>
  <c r="O68" i="5"/>
  <c r="P68" i="5" s="1"/>
  <c r="O67" i="5"/>
  <c r="R67" i="5" s="1"/>
  <c r="O66" i="5"/>
  <c r="P66" i="5" s="1"/>
  <c r="O65" i="5"/>
  <c r="R65" i="5" s="1"/>
  <c r="O64" i="5"/>
  <c r="P64" i="5" s="1"/>
  <c r="O63" i="5"/>
  <c r="R63" i="5" s="1"/>
  <c r="O62" i="5"/>
  <c r="P62" i="5" s="1"/>
  <c r="O61" i="5"/>
  <c r="R61" i="5" s="1"/>
  <c r="O60" i="5"/>
  <c r="P60" i="5" s="1"/>
  <c r="O59" i="5"/>
  <c r="R59" i="5" s="1"/>
  <c r="O58" i="5"/>
  <c r="R58" i="5" s="1"/>
  <c r="O57" i="5"/>
  <c r="R57" i="5" s="1"/>
  <c r="O56" i="5"/>
  <c r="R56" i="5" s="1"/>
  <c r="O55" i="5"/>
  <c r="R55" i="5" s="1"/>
  <c r="O54" i="5"/>
  <c r="R54" i="5" s="1"/>
  <c r="S54" i="5" s="1"/>
  <c r="T54" i="5" s="1"/>
  <c r="O53" i="5"/>
  <c r="R53" i="5" s="1"/>
  <c r="O52" i="5"/>
  <c r="R52" i="5" s="1"/>
  <c r="S52" i="5" s="1"/>
  <c r="T52" i="5" s="1"/>
  <c r="O51" i="5"/>
  <c r="R51" i="5" s="1"/>
  <c r="O50" i="5"/>
  <c r="R50" i="5" s="1"/>
  <c r="U50" i="5" s="1"/>
  <c r="O49" i="5"/>
  <c r="R49" i="5" s="1"/>
  <c r="O48" i="5"/>
  <c r="P48" i="5" s="1"/>
  <c r="O47" i="5"/>
  <c r="R47" i="5" s="1"/>
  <c r="O46" i="5"/>
  <c r="R46" i="5" s="1"/>
  <c r="O45" i="5"/>
  <c r="R45" i="5" s="1"/>
  <c r="O44" i="5"/>
  <c r="R44" i="5" s="1"/>
  <c r="S44" i="5" s="1"/>
  <c r="T44" i="5" s="1"/>
  <c r="O43" i="5"/>
  <c r="R43" i="5" s="1"/>
  <c r="O42" i="5"/>
  <c r="P42" i="5" s="1"/>
  <c r="O41" i="5"/>
  <c r="R41" i="5" s="1"/>
  <c r="O40" i="5"/>
  <c r="P40" i="5" s="1"/>
  <c r="O39" i="5"/>
  <c r="R39" i="5" s="1"/>
  <c r="O38" i="5"/>
  <c r="P38" i="5" s="1"/>
  <c r="O37" i="5"/>
  <c r="R37" i="5" s="1"/>
  <c r="O36" i="5"/>
  <c r="P36" i="5" s="1"/>
  <c r="U166" i="5" l="1"/>
  <c r="S155" i="5"/>
  <c r="T155" i="5" s="1"/>
  <c r="P90" i="5"/>
  <c r="S157" i="5"/>
  <c r="T157" i="5" s="1"/>
  <c r="S185" i="5"/>
  <c r="T185" i="5" s="1"/>
  <c r="S131" i="5"/>
  <c r="T131" i="5" s="1"/>
  <c r="S149" i="5"/>
  <c r="T149" i="5" s="1"/>
  <c r="R42" i="5"/>
  <c r="U42" i="5" s="1"/>
  <c r="S133" i="5"/>
  <c r="T133" i="5" s="1"/>
  <c r="S153" i="5"/>
  <c r="T153" i="5" s="1"/>
  <c r="R115" i="5"/>
  <c r="S115" i="5" s="1"/>
  <c r="T115" i="5" s="1"/>
  <c r="S137" i="5"/>
  <c r="T137" i="5" s="1"/>
  <c r="S191" i="5"/>
  <c r="T191" i="5" s="1"/>
  <c r="S187" i="5"/>
  <c r="T187" i="5" s="1"/>
  <c r="S183" i="5"/>
  <c r="T183" i="5" s="1"/>
  <c r="S181" i="5"/>
  <c r="T181" i="5" s="1"/>
  <c r="U173" i="5"/>
  <c r="S173" i="5"/>
  <c r="T173" i="5" s="1"/>
  <c r="R102" i="5"/>
  <c r="U102" i="5" s="1"/>
  <c r="R105" i="5"/>
  <c r="S105" i="5" s="1"/>
  <c r="T105" i="5" s="1"/>
  <c r="U171" i="5"/>
  <c r="S171" i="5"/>
  <c r="T171" i="5" s="1"/>
  <c r="U179" i="5"/>
  <c r="S179" i="5"/>
  <c r="T179" i="5" s="1"/>
  <c r="U165" i="5"/>
  <c r="S165" i="5"/>
  <c r="T165" i="5" s="1"/>
  <c r="U163" i="5"/>
  <c r="S163" i="5"/>
  <c r="T163" i="5" s="1"/>
  <c r="U169" i="5"/>
  <c r="S169" i="5"/>
  <c r="T169" i="5" s="1"/>
  <c r="U167" i="5"/>
  <c r="S167" i="5"/>
  <c r="T167" i="5" s="1"/>
  <c r="S111" i="5"/>
  <c r="T111" i="5" s="1"/>
  <c r="U111" i="5"/>
  <c r="R91" i="5"/>
  <c r="U91" i="5" s="1"/>
  <c r="P111" i="5"/>
  <c r="P123" i="5"/>
  <c r="R128" i="5"/>
  <c r="U128" i="5" s="1"/>
  <c r="R140" i="5"/>
  <c r="S140" i="5" s="1"/>
  <c r="T140" i="5" s="1"/>
  <c r="R124" i="5"/>
  <c r="U124" i="5" s="1"/>
  <c r="P127" i="5"/>
  <c r="P47" i="5"/>
  <c r="P50" i="5"/>
  <c r="R98" i="5"/>
  <c r="U98" i="5" s="1"/>
  <c r="P107" i="5"/>
  <c r="R144" i="5"/>
  <c r="S144" i="5" s="1"/>
  <c r="T144" i="5" s="1"/>
  <c r="R87" i="5"/>
  <c r="U87" i="5" s="1"/>
  <c r="R113" i="5"/>
  <c r="S113" i="5" s="1"/>
  <c r="T113" i="5" s="1"/>
  <c r="R119" i="5"/>
  <c r="S119" i="5" s="1"/>
  <c r="T119" i="5" s="1"/>
  <c r="S109" i="5"/>
  <c r="T109" i="5" s="1"/>
  <c r="U109" i="5"/>
  <c r="S107" i="5"/>
  <c r="T107" i="5" s="1"/>
  <c r="U107" i="5"/>
  <c r="R96" i="5"/>
  <c r="U96" i="5" s="1"/>
  <c r="R104" i="5"/>
  <c r="U104" i="5" s="1"/>
  <c r="P109" i="5"/>
  <c r="P121" i="5"/>
  <c r="R126" i="5"/>
  <c r="P129" i="5"/>
  <c r="R146" i="5"/>
  <c r="S146" i="5" s="1"/>
  <c r="T146" i="5" s="1"/>
  <c r="R201" i="5"/>
  <c r="U201" i="5" s="1"/>
  <c r="R94" i="5"/>
  <c r="S94" i="5" s="1"/>
  <c r="T94" i="5" s="1"/>
  <c r="P92" i="5"/>
  <c r="R100" i="5"/>
  <c r="U100" i="5" s="1"/>
  <c r="R117" i="5"/>
  <c r="S117" i="5" s="1"/>
  <c r="T117" i="5" s="1"/>
  <c r="R122" i="5"/>
  <c r="P125" i="5"/>
  <c r="S128" i="5"/>
  <c r="T128" i="5" s="1"/>
  <c r="R142" i="5"/>
  <c r="S142" i="5" s="1"/>
  <c r="T142" i="5" s="1"/>
  <c r="R202" i="5"/>
  <c r="U202" i="5" s="1"/>
  <c r="R200" i="5"/>
  <c r="R139" i="5"/>
  <c r="R141" i="5"/>
  <c r="R143" i="5"/>
  <c r="R145" i="5"/>
  <c r="R147" i="5"/>
  <c r="U123" i="5"/>
  <c r="S123" i="5"/>
  <c r="T123" i="5" s="1"/>
  <c r="S125" i="5"/>
  <c r="T125" i="5" s="1"/>
  <c r="U125" i="5"/>
  <c r="U127" i="5"/>
  <c r="S127" i="5"/>
  <c r="T127" i="5" s="1"/>
  <c r="S121" i="5"/>
  <c r="T121" i="5" s="1"/>
  <c r="U121" i="5"/>
  <c r="U129" i="5"/>
  <c r="S129" i="5"/>
  <c r="T129" i="5" s="1"/>
  <c r="R114" i="5"/>
  <c r="R116" i="5"/>
  <c r="R118" i="5"/>
  <c r="R120" i="5"/>
  <c r="U108" i="5"/>
  <c r="S108" i="5"/>
  <c r="T108" i="5" s="1"/>
  <c r="S106" i="5"/>
  <c r="T106" i="5" s="1"/>
  <c r="U106" i="5"/>
  <c r="S110" i="5"/>
  <c r="T110" i="5" s="1"/>
  <c r="U110" i="5"/>
  <c r="U112" i="5"/>
  <c r="S112" i="5"/>
  <c r="T112" i="5" s="1"/>
  <c r="P106" i="5"/>
  <c r="P108" i="5"/>
  <c r="P110" i="5"/>
  <c r="P112" i="5"/>
  <c r="S101" i="5"/>
  <c r="T101" i="5" s="1"/>
  <c r="U101" i="5"/>
  <c r="S103" i="5"/>
  <c r="T103" i="5" s="1"/>
  <c r="U103" i="5"/>
  <c r="S99" i="5"/>
  <c r="T99" i="5" s="1"/>
  <c r="U99" i="5"/>
  <c r="P99" i="5"/>
  <c r="P101" i="5"/>
  <c r="P103" i="5"/>
  <c r="R97" i="5"/>
  <c r="S92" i="5"/>
  <c r="T92" i="5" s="1"/>
  <c r="U92" i="5"/>
  <c r="U90" i="5"/>
  <c r="S90" i="5"/>
  <c r="T90" i="5" s="1"/>
  <c r="R66" i="5"/>
  <c r="U66" i="5" s="1"/>
  <c r="R85" i="5"/>
  <c r="U85" i="5" s="1"/>
  <c r="R89" i="5"/>
  <c r="S89" i="5" s="1"/>
  <c r="T89" i="5" s="1"/>
  <c r="S84" i="5"/>
  <c r="T84" i="5" s="1"/>
  <c r="U84" i="5"/>
  <c r="U93" i="5"/>
  <c r="S93" i="5"/>
  <c r="T93" i="5" s="1"/>
  <c r="U95" i="5"/>
  <c r="S95" i="5"/>
  <c r="T95" i="5" s="1"/>
  <c r="P84" i="5"/>
  <c r="P93" i="5"/>
  <c r="P95" i="5"/>
  <c r="R86" i="5"/>
  <c r="R88" i="5"/>
  <c r="R76" i="5"/>
  <c r="U76" i="5" s="1"/>
  <c r="R206" i="5"/>
  <c r="S206" i="5" s="1"/>
  <c r="T206" i="5" s="1"/>
  <c r="R204" i="5"/>
  <c r="S204" i="5" s="1"/>
  <c r="T204" i="5" s="1"/>
  <c r="R60" i="5"/>
  <c r="U60" i="5" s="1"/>
  <c r="P44" i="5"/>
  <c r="P52" i="5"/>
  <c r="R68" i="5"/>
  <c r="U68" i="5" s="1"/>
  <c r="R82" i="5"/>
  <c r="U82" i="5" s="1"/>
  <c r="P54" i="5"/>
  <c r="R208" i="5"/>
  <c r="P45" i="5"/>
  <c r="R74" i="5"/>
  <c r="U74" i="5" s="1"/>
  <c r="R209" i="5"/>
  <c r="R207" i="5"/>
  <c r="R205" i="5"/>
  <c r="R203" i="5"/>
  <c r="R36" i="5"/>
  <c r="U36" i="5" s="1"/>
  <c r="S58" i="5"/>
  <c r="T58" i="5" s="1"/>
  <c r="U58" i="5"/>
  <c r="U46" i="5"/>
  <c r="S46" i="5"/>
  <c r="T46" i="5" s="1"/>
  <c r="S56" i="5"/>
  <c r="T56" i="5" s="1"/>
  <c r="U56" i="5"/>
  <c r="P56" i="5"/>
  <c r="R64" i="5"/>
  <c r="U64" i="5" s="1"/>
  <c r="R72" i="5"/>
  <c r="U72" i="5" s="1"/>
  <c r="R80" i="5"/>
  <c r="U80" i="5" s="1"/>
  <c r="R38" i="5"/>
  <c r="U38" i="5" s="1"/>
  <c r="U44" i="5"/>
  <c r="P46" i="5"/>
  <c r="R48" i="5"/>
  <c r="P49" i="5"/>
  <c r="S50" i="5"/>
  <c r="T50" i="5" s="1"/>
  <c r="U54" i="5"/>
  <c r="P58" i="5"/>
  <c r="R62" i="5"/>
  <c r="U62" i="5" s="1"/>
  <c r="R70" i="5"/>
  <c r="U70" i="5" s="1"/>
  <c r="R78" i="5"/>
  <c r="U78" i="5" s="1"/>
  <c r="R40" i="5"/>
  <c r="U40" i="5" s="1"/>
  <c r="P51" i="5"/>
  <c r="U52" i="5"/>
  <c r="R199" i="5"/>
  <c r="U199" i="5" s="1"/>
  <c r="S81" i="5"/>
  <c r="T81" i="5" s="1"/>
  <c r="U81" i="5"/>
  <c r="S79" i="5"/>
  <c r="T79" i="5" s="1"/>
  <c r="U79" i="5"/>
  <c r="S83" i="5"/>
  <c r="T83" i="5" s="1"/>
  <c r="U83" i="5"/>
  <c r="S76" i="5"/>
  <c r="T76" i="5" s="1"/>
  <c r="P79" i="5"/>
  <c r="S80" i="5"/>
  <c r="T80" i="5" s="1"/>
  <c r="P81" i="5"/>
  <c r="P83" i="5"/>
  <c r="R77" i="5"/>
  <c r="S73" i="5"/>
  <c r="T73" i="5" s="1"/>
  <c r="U73" i="5"/>
  <c r="S71" i="5"/>
  <c r="T71" i="5" s="1"/>
  <c r="U71" i="5"/>
  <c r="S69" i="5"/>
  <c r="T69" i="5" s="1"/>
  <c r="U69" i="5"/>
  <c r="S75" i="5"/>
  <c r="T75" i="5" s="1"/>
  <c r="U75" i="5"/>
  <c r="P69" i="5"/>
  <c r="P71" i="5"/>
  <c r="P73" i="5"/>
  <c r="P75" i="5"/>
  <c r="S61" i="5"/>
  <c r="T61" i="5" s="1"/>
  <c r="U61" i="5"/>
  <c r="S65" i="5"/>
  <c r="T65" i="5" s="1"/>
  <c r="U65" i="5"/>
  <c r="S63" i="5"/>
  <c r="T63" i="5" s="1"/>
  <c r="U63" i="5"/>
  <c r="S67" i="5"/>
  <c r="T67" i="5" s="1"/>
  <c r="U67" i="5"/>
  <c r="P61" i="5"/>
  <c r="P63" i="5"/>
  <c r="P65" i="5"/>
  <c r="S66" i="5"/>
  <c r="T66" i="5" s="1"/>
  <c r="P67" i="5"/>
  <c r="U55" i="5"/>
  <c r="S55" i="5"/>
  <c r="T55" i="5" s="1"/>
  <c r="S57" i="5"/>
  <c r="T57" i="5" s="1"/>
  <c r="U57" i="5"/>
  <c r="U59" i="5"/>
  <c r="S59" i="5"/>
  <c r="T59" i="5" s="1"/>
  <c r="S53" i="5"/>
  <c r="T53" i="5" s="1"/>
  <c r="U53" i="5"/>
  <c r="P53" i="5"/>
  <c r="P55" i="5"/>
  <c r="P57" i="5"/>
  <c r="P59" i="5"/>
  <c r="U49" i="5"/>
  <c r="S49" i="5"/>
  <c r="T49" i="5" s="1"/>
  <c r="S47" i="5"/>
  <c r="T47" i="5" s="1"/>
  <c r="U47" i="5"/>
  <c r="S45" i="5"/>
  <c r="T45" i="5" s="1"/>
  <c r="U45" i="5"/>
  <c r="S51" i="5"/>
  <c r="T51" i="5" s="1"/>
  <c r="U51" i="5"/>
  <c r="S37" i="5"/>
  <c r="T37" i="5" s="1"/>
  <c r="U37" i="5"/>
  <c r="S41" i="5"/>
  <c r="T41" i="5" s="1"/>
  <c r="U41" i="5"/>
  <c r="S39" i="5"/>
  <c r="T39" i="5" s="1"/>
  <c r="U39" i="5"/>
  <c r="S43" i="5"/>
  <c r="T43" i="5" s="1"/>
  <c r="U43" i="5"/>
  <c r="P37" i="5"/>
  <c r="P39" i="5"/>
  <c r="P41" i="5"/>
  <c r="P43" i="5"/>
  <c r="O35" i="5"/>
  <c r="P35" i="5" s="1"/>
  <c r="O34" i="5"/>
  <c r="P34" i="5" s="1"/>
  <c r="O33" i="5"/>
  <c r="P33" i="5" s="1"/>
  <c r="O32" i="5"/>
  <c r="P32" i="5" s="1"/>
  <c r="O31" i="5"/>
  <c r="P31" i="5" s="1"/>
  <c r="O30" i="5"/>
  <c r="P30" i="5" s="1"/>
  <c r="O29" i="5"/>
  <c r="P29" i="5" s="1"/>
  <c r="O28" i="5"/>
  <c r="P28" i="5" s="1"/>
  <c r="O27" i="5"/>
  <c r="P27" i="5" s="1"/>
  <c r="O26" i="5"/>
  <c r="P26" i="5" s="1"/>
  <c r="O25" i="5"/>
  <c r="P25" i="5" s="1"/>
  <c r="O24" i="5"/>
  <c r="P24" i="5" s="1"/>
  <c r="O23" i="5"/>
  <c r="P23" i="5" s="1"/>
  <c r="O22" i="5"/>
  <c r="P22" i="5" s="1"/>
  <c r="O21" i="5"/>
  <c r="P21" i="5" s="1"/>
  <c r="O20" i="5"/>
  <c r="P20" i="5" s="1"/>
  <c r="O19" i="5"/>
  <c r="R19" i="5" s="1"/>
  <c r="O18" i="5"/>
  <c r="P18" i="5" s="1"/>
  <c r="O17" i="5"/>
  <c r="R17" i="5" s="1"/>
  <c r="O16" i="5"/>
  <c r="P16" i="5" s="1"/>
  <c r="O15" i="5"/>
  <c r="R15" i="5" s="1"/>
  <c r="O14" i="5"/>
  <c r="P14" i="5" s="1"/>
  <c r="O13" i="5"/>
  <c r="R13" i="5" s="1"/>
  <c r="O12" i="5"/>
  <c r="P12" i="5" s="1"/>
  <c r="S42" i="5" l="1"/>
  <c r="T42" i="5" s="1"/>
  <c r="U140" i="5"/>
  <c r="S102" i="5"/>
  <c r="T102" i="5" s="1"/>
  <c r="U115" i="5"/>
  <c r="S91" i="5"/>
  <c r="T91" i="5" s="1"/>
  <c r="S87" i="5"/>
  <c r="T87" i="5" s="1"/>
  <c r="S96" i="5"/>
  <c r="T96" i="5" s="1"/>
  <c r="U105" i="5"/>
  <c r="U144" i="5"/>
  <c r="S38" i="5"/>
  <c r="T38" i="5" s="1"/>
  <c r="S36" i="5"/>
  <c r="T36" i="5" s="1"/>
  <c r="U94" i="5"/>
  <c r="S98" i="5"/>
  <c r="T98" i="5" s="1"/>
  <c r="S100" i="5"/>
  <c r="T100" i="5" s="1"/>
  <c r="U146" i="5"/>
  <c r="U113" i="5"/>
  <c r="S104" i="5"/>
  <c r="T104" i="5" s="1"/>
  <c r="S124" i="5"/>
  <c r="T124" i="5" s="1"/>
  <c r="U119" i="5"/>
  <c r="U142" i="5"/>
  <c r="S201" i="5"/>
  <c r="T201" i="5" s="1"/>
  <c r="S40" i="5"/>
  <c r="T40" i="5" s="1"/>
  <c r="S202" i="5"/>
  <c r="T202" i="5" s="1"/>
  <c r="U89" i="5"/>
  <c r="U117" i="5"/>
  <c r="U122" i="5"/>
  <c r="S122" i="5"/>
  <c r="T122" i="5" s="1"/>
  <c r="U126" i="5"/>
  <c r="S126" i="5"/>
  <c r="T126" i="5" s="1"/>
  <c r="U200" i="5"/>
  <c r="S200" i="5"/>
  <c r="T200" i="5" s="1"/>
  <c r="U143" i="5"/>
  <c r="S143" i="5"/>
  <c r="T143" i="5" s="1"/>
  <c r="U145" i="5"/>
  <c r="S145" i="5"/>
  <c r="T145" i="5" s="1"/>
  <c r="U141" i="5"/>
  <c r="S141" i="5"/>
  <c r="T141" i="5" s="1"/>
  <c r="U147" i="5"/>
  <c r="S147" i="5"/>
  <c r="T147" i="5" s="1"/>
  <c r="U139" i="5"/>
  <c r="S139" i="5"/>
  <c r="T139" i="5" s="1"/>
  <c r="U120" i="5"/>
  <c r="S120" i="5"/>
  <c r="T120" i="5" s="1"/>
  <c r="S118" i="5"/>
  <c r="T118" i="5" s="1"/>
  <c r="U118" i="5"/>
  <c r="U116" i="5"/>
  <c r="S116" i="5"/>
  <c r="T116" i="5" s="1"/>
  <c r="U114" i="5"/>
  <c r="S114" i="5"/>
  <c r="T114" i="5" s="1"/>
  <c r="S97" i="5"/>
  <c r="T97" i="5" s="1"/>
  <c r="U97" i="5"/>
  <c r="S74" i="5"/>
  <c r="T74" i="5" s="1"/>
  <c r="S68" i="5"/>
  <c r="T68" i="5" s="1"/>
  <c r="S85" i="5"/>
  <c r="T85" i="5" s="1"/>
  <c r="S62" i="5"/>
  <c r="T62" i="5" s="1"/>
  <c r="U204" i="5"/>
  <c r="U206" i="5"/>
  <c r="S86" i="5"/>
  <c r="T86" i="5" s="1"/>
  <c r="U86" i="5"/>
  <c r="S88" i="5"/>
  <c r="T88" i="5" s="1"/>
  <c r="U88" i="5"/>
  <c r="R30" i="5"/>
  <c r="S30" i="5" s="1"/>
  <c r="T30" i="5" s="1"/>
  <c r="S60" i="5"/>
  <c r="T60" i="5" s="1"/>
  <c r="S82" i="5"/>
  <c r="T82" i="5" s="1"/>
  <c r="S208" i="5"/>
  <c r="T208" i="5" s="1"/>
  <c r="U208" i="5"/>
  <c r="R14" i="5"/>
  <c r="U14" i="5" s="1"/>
  <c r="R22" i="5"/>
  <c r="S22" i="5" s="1"/>
  <c r="T22" i="5" s="1"/>
  <c r="U207" i="5"/>
  <c r="S207" i="5"/>
  <c r="T207" i="5" s="1"/>
  <c r="R18" i="5"/>
  <c r="U18" i="5" s="1"/>
  <c r="R34" i="5"/>
  <c r="S34" i="5" s="1"/>
  <c r="T34" i="5" s="1"/>
  <c r="S72" i="5"/>
  <c r="T72" i="5" s="1"/>
  <c r="U209" i="5"/>
  <c r="S209" i="5"/>
  <c r="T209" i="5" s="1"/>
  <c r="U203" i="5"/>
  <c r="S203" i="5"/>
  <c r="T203" i="5" s="1"/>
  <c r="R26" i="5"/>
  <c r="S26" i="5" s="1"/>
  <c r="T26" i="5" s="1"/>
  <c r="S78" i="5"/>
  <c r="T78" i="5" s="1"/>
  <c r="S199" i="5"/>
  <c r="T199" i="5" s="1"/>
  <c r="U205" i="5"/>
  <c r="S205" i="5"/>
  <c r="T205" i="5" s="1"/>
  <c r="R12" i="5"/>
  <c r="U12" i="5" s="1"/>
  <c r="R20" i="5"/>
  <c r="S20" i="5" s="1"/>
  <c r="T20" i="5" s="1"/>
  <c r="R28" i="5"/>
  <c r="S28" i="5" s="1"/>
  <c r="T28" i="5" s="1"/>
  <c r="S70" i="5"/>
  <c r="T70" i="5" s="1"/>
  <c r="S48" i="5"/>
  <c r="T48" i="5" s="1"/>
  <c r="U48" i="5"/>
  <c r="R16" i="5"/>
  <c r="U16" i="5" s="1"/>
  <c r="R24" i="5"/>
  <c r="S24" i="5" s="1"/>
  <c r="T24" i="5" s="1"/>
  <c r="R32" i="5"/>
  <c r="S32" i="5" s="1"/>
  <c r="T32" i="5" s="1"/>
  <c r="S64" i="5"/>
  <c r="T64" i="5" s="1"/>
  <c r="S77" i="5"/>
  <c r="T77" i="5" s="1"/>
  <c r="U77" i="5"/>
  <c r="R29" i="5"/>
  <c r="R31" i="5"/>
  <c r="R33" i="5"/>
  <c r="R35" i="5"/>
  <c r="R21" i="5"/>
  <c r="R23" i="5"/>
  <c r="R25" i="5"/>
  <c r="R27" i="5"/>
  <c r="S13" i="5"/>
  <c r="T13" i="5" s="1"/>
  <c r="U13" i="5"/>
  <c r="S17" i="5"/>
  <c r="T17" i="5" s="1"/>
  <c r="U17" i="5"/>
  <c r="S15" i="5"/>
  <c r="T15" i="5" s="1"/>
  <c r="U15" i="5"/>
  <c r="S19" i="5"/>
  <c r="T19" i="5" s="1"/>
  <c r="U19" i="5"/>
  <c r="P13" i="5"/>
  <c r="P15" i="5"/>
  <c r="P17" i="5"/>
  <c r="P19" i="5"/>
  <c r="U22" i="5" l="1"/>
  <c r="U34" i="5"/>
  <c r="S16" i="5"/>
  <c r="T16" i="5" s="1"/>
  <c r="U20" i="5"/>
  <c r="U26" i="5"/>
  <c r="U30" i="5"/>
  <c r="U28" i="5"/>
  <c r="S12" i="5"/>
  <c r="T12" i="5" s="1"/>
  <c r="U32" i="5"/>
  <c r="S18" i="5"/>
  <c r="T18" i="5" s="1"/>
  <c r="S14" i="5"/>
  <c r="T14" i="5" s="1"/>
  <c r="U24" i="5"/>
  <c r="U33" i="5"/>
  <c r="S33" i="5"/>
  <c r="T33" i="5" s="1"/>
  <c r="U31" i="5"/>
  <c r="S31" i="5"/>
  <c r="T31" i="5" s="1"/>
  <c r="U29" i="5"/>
  <c r="S29" i="5"/>
  <c r="T29" i="5" s="1"/>
  <c r="U35" i="5"/>
  <c r="S35" i="5"/>
  <c r="T35" i="5" s="1"/>
  <c r="U25" i="5"/>
  <c r="S25" i="5"/>
  <c r="T25" i="5" s="1"/>
  <c r="U23" i="5"/>
  <c r="S23" i="5"/>
  <c r="T23" i="5" s="1"/>
  <c r="U27" i="5"/>
  <c r="S27" i="5"/>
  <c r="T27" i="5" s="1"/>
  <c r="U21" i="5"/>
  <c r="S21" i="5"/>
  <c r="T21" i="5" s="1"/>
  <c r="O274" i="5" l="1"/>
  <c r="P274" i="5" s="1"/>
  <c r="O270" i="5"/>
  <c r="P270" i="5" s="1"/>
  <c r="O271" i="5"/>
  <c r="R271" i="5" s="1"/>
  <c r="O272" i="5"/>
  <c r="R272" i="5" s="1"/>
  <c r="O273" i="5"/>
  <c r="R273" i="5" s="1"/>
  <c r="O275" i="5"/>
  <c r="R275" i="5" s="1"/>
  <c r="O7" i="5"/>
  <c r="R7" i="5" s="1"/>
  <c r="S7" i="5" s="1"/>
  <c r="T7" i="5" s="1"/>
  <c r="O8" i="5"/>
  <c r="R8" i="5" s="1"/>
  <c r="S8" i="5" s="1"/>
  <c r="T8" i="5" s="1"/>
  <c r="O9" i="5"/>
  <c r="R9" i="5" s="1"/>
  <c r="O10" i="5"/>
  <c r="R10" i="5" s="1"/>
  <c r="S10" i="5" s="1"/>
  <c r="T10" i="5" s="1"/>
  <c r="O11" i="5"/>
  <c r="R11" i="5" s="1"/>
  <c r="S11" i="5" s="1"/>
  <c r="T11" i="5" s="1"/>
  <c r="O192" i="5"/>
  <c r="P192" i="5" s="1"/>
  <c r="O193" i="5"/>
  <c r="R193" i="5" s="1"/>
  <c r="O194" i="5"/>
  <c r="R194" i="5" s="1"/>
  <c r="O195" i="5"/>
  <c r="R195" i="5" s="1"/>
  <c r="S195" i="5" s="1"/>
  <c r="T195" i="5" s="1"/>
  <c r="O196" i="5"/>
  <c r="R196" i="5" s="1"/>
  <c r="S196" i="5" s="1"/>
  <c r="T196" i="5" s="1"/>
  <c r="O197" i="5"/>
  <c r="R197" i="5" s="1"/>
  <c r="O198" i="5"/>
  <c r="R198" i="5" s="1"/>
  <c r="S198" i="5" s="1"/>
  <c r="T198" i="5" s="1"/>
  <c r="O210" i="5"/>
  <c r="R210" i="5" s="1"/>
  <c r="S210" i="5" s="1"/>
  <c r="T210" i="5" s="1"/>
  <c r="O211" i="5"/>
  <c r="P211" i="5" s="1"/>
  <c r="O212" i="5"/>
  <c r="R212" i="5" s="1"/>
  <c r="O213" i="5"/>
  <c r="P213" i="5" s="1"/>
  <c r="O221" i="5"/>
  <c r="R221" i="5" s="1"/>
  <c r="S221" i="5" s="1"/>
  <c r="T221" i="5" s="1"/>
  <c r="O222" i="5"/>
  <c r="R222" i="5" s="1"/>
  <c r="S222" i="5" s="1"/>
  <c r="T222" i="5" s="1"/>
  <c r="O223" i="5"/>
  <c r="R223" i="5" s="1"/>
  <c r="O224" i="5"/>
  <c r="R224" i="5" s="1"/>
  <c r="O225" i="5"/>
  <c r="R225" i="5" s="1"/>
  <c r="S225" i="5" s="1"/>
  <c r="T225" i="5" s="1"/>
  <c r="O226" i="5"/>
  <c r="R226" i="5" s="1"/>
  <c r="O227" i="5"/>
  <c r="R227" i="5" s="1"/>
  <c r="O228" i="5"/>
  <c r="R228" i="5" s="1"/>
  <c r="S228" i="5" s="1"/>
  <c r="T228" i="5" s="1"/>
  <c r="O229" i="5"/>
  <c r="R229" i="5" s="1"/>
  <c r="S229" i="5" s="1"/>
  <c r="T229" i="5" s="1"/>
  <c r="O230" i="5"/>
  <c r="P230" i="5" s="1"/>
  <c r="O231" i="5"/>
  <c r="R231" i="5" s="1"/>
  <c r="O232" i="5"/>
  <c r="P232" i="5" s="1"/>
  <c r="O233" i="5"/>
  <c r="O234" i="5"/>
  <c r="P234" i="5" s="1"/>
  <c r="O235" i="5"/>
  <c r="P235" i="5" s="1"/>
  <c r="O236" i="5"/>
  <c r="R236" i="5" s="1"/>
  <c r="O237" i="5"/>
  <c r="R237" i="5" s="1"/>
  <c r="O238" i="5"/>
  <c r="R238" i="5" s="1"/>
  <c r="O239" i="5"/>
  <c r="R239" i="5" s="1"/>
  <c r="O240" i="5"/>
  <c r="R240" i="5" s="1"/>
  <c r="O241" i="5"/>
  <c r="R241" i="5" s="1"/>
  <c r="S241" i="5" s="1"/>
  <c r="T241" i="5" s="1"/>
  <c r="O242" i="5"/>
  <c r="P242" i="5" s="1"/>
  <c r="O243" i="5"/>
  <c r="R243" i="5" s="1"/>
  <c r="S243" i="5" s="1"/>
  <c r="T243" i="5" s="1"/>
  <c r="O244" i="5"/>
  <c r="R244" i="5" s="1"/>
  <c r="S244" i="5" s="1"/>
  <c r="T244" i="5" s="1"/>
  <c r="O245" i="5"/>
  <c r="R245" i="5" s="1"/>
  <c r="S245" i="5" s="1"/>
  <c r="T245" i="5" s="1"/>
  <c r="O246" i="5"/>
  <c r="P246" i="5" s="1"/>
  <c r="O247" i="5"/>
  <c r="R247" i="5" s="1"/>
  <c r="U247" i="5" s="1"/>
  <c r="O248" i="5"/>
  <c r="P248" i="5" s="1"/>
  <c r="O249" i="5"/>
  <c r="R249" i="5" s="1"/>
  <c r="O250" i="5"/>
  <c r="P250" i="5" s="1"/>
  <c r="O251" i="5"/>
  <c r="R251" i="5" s="1"/>
  <c r="O252" i="5"/>
  <c r="R252" i="5" s="1"/>
  <c r="O253" i="5"/>
  <c r="O254" i="5"/>
  <c r="R254" i="5" s="1"/>
  <c r="O255" i="5"/>
  <c r="R255" i="5" s="1"/>
  <c r="O256" i="5"/>
  <c r="R256" i="5" s="1"/>
  <c r="O257" i="5"/>
  <c r="R257" i="5" s="1"/>
  <c r="O258" i="5"/>
  <c r="R258" i="5" s="1"/>
  <c r="O259" i="5"/>
  <c r="R259" i="5" s="1"/>
  <c r="S259" i="5" s="1"/>
  <c r="T259" i="5" s="1"/>
  <c r="O260" i="5"/>
  <c r="P260" i="5" s="1"/>
  <c r="O261" i="5"/>
  <c r="R261" i="5" s="1"/>
  <c r="S261" i="5" s="1"/>
  <c r="T261" i="5" s="1"/>
  <c r="O262" i="5"/>
  <c r="P262" i="5" s="1"/>
  <c r="O263" i="5"/>
  <c r="R263" i="5" s="1"/>
  <c r="S263" i="5" s="1"/>
  <c r="T263" i="5" s="1"/>
  <c r="O264" i="5"/>
  <c r="R264" i="5" s="1"/>
  <c r="O265" i="5"/>
  <c r="R265" i="5" s="1"/>
  <c r="O266" i="5"/>
  <c r="R266" i="5" s="1"/>
  <c r="S266" i="5" s="1"/>
  <c r="T266" i="5" s="1"/>
  <c r="O267" i="5"/>
  <c r="R267" i="5" s="1"/>
  <c r="O268" i="5"/>
  <c r="R268" i="5" s="1"/>
  <c r="O269" i="5"/>
  <c r="R269" i="5" s="1"/>
  <c r="O6" i="5"/>
  <c r="R6" i="5" s="1"/>
  <c r="U6" i="5" s="1"/>
  <c r="P273" i="5"/>
  <c r="P10" i="5"/>
  <c r="P227" i="5"/>
  <c r="P238" i="5" l="1"/>
  <c r="P252" i="5"/>
  <c r="P268" i="5"/>
  <c r="P193" i="5"/>
  <c r="P8" i="5"/>
  <c r="P194" i="5"/>
  <c r="U229" i="5"/>
  <c r="P239" i="5"/>
  <c r="P229" i="5"/>
  <c r="P263" i="5"/>
  <c r="P226" i="5"/>
  <c r="R248" i="5"/>
  <c r="S248" i="5" s="1"/>
  <c r="T248" i="5" s="1"/>
  <c r="U8" i="5"/>
  <c r="P196" i="5"/>
  <c r="P222" i="5"/>
  <c r="U221" i="5"/>
  <c r="R232" i="5"/>
  <c r="S232" i="5" s="1"/>
  <c r="T232" i="5" s="1"/>
  <c r="U210" i="5"/>
  <c r="P221" i="5"/>
  <c r="P231" i="5"/>
  <c r="P247" i="5"/>
  <c r="R246" i="5"/>
  <c r="R270" i="5"/>
  <c r="U270" i="5" s="1"/>
  <c r="U11" i="5"/>
  <c r="P195" i="5"/>
  <c r="R230" i="5"/>
  <c r="S230" i="5" s="1"/>
  <c r="T230" i="5" s="1"/>
  <c r="U9" i="5"/>
  <c r="S9" i="5"/>
  <c r="T9" i="5" s="1"/>
  <c r="S231" i="5"/>
  <c r="T231" i="5" s="1"/>
  <c r="U231" i="5"/>
  <c r="U263" i="5"/>
  <c r="P271" i="5"/>
  <c r="P11" i="5"/>
  <c r="P9" i="5"/>
  <c r="P236" i="5"/>
  <c r="R262" i="5"/>
  <c r="S262" i="5" s="1"/>
  <c r="T262" i="5" s="1"/>
  <c r="P244" i="5"/>
  <c r="U222" i="5"/>
  <c r="U239" i="5"/>
  <c r="S239" i="5"/>
  <c r="T239" i="5" s="1"/>
  <c r="U212" i="5"/>
  <c r="S212" i="5"/>
  <c r="T212" i="5" s="1"/>
  <c r="S255" i="5"/>
  <c r="T255" i="5" s="1"/>
  <c r="U255" i="5"/>
  <c r="U251" i="5"/>
  <c r="S251" i="5"/>
  <c r="T251" i="5" s="1"/>
  <c r="S193" i="5"/>
  <c r="T193" i="5" s="1"/>
  <c r="U193" i="5"/>
  <c r="U273" i="5"/>
  <c r="S273" i="5"/>
  <c r="T273" i="5" s="1"/>
  <c r="U226" i="5"/>
  <c r="S226" i="5"/>
  <c r="T226" i="5" s="1"/>
  <c r="S271" i="5"/>
  <c r="T271" i="5" s="1"/>
  <c r="U271" i="5"/>
  <c r="U268" i="5"/>
  <c r="S268" i="5"/>
  <c r="T268" i="5" s="1"/>
  <c r="S264" i="5"/>
  <c r="T264" i="5" s="1"/>
  <c r="U264" i="5"/>
  <c r="P6" i="5"/>
  <c r="U10" i="5"/>
  <c r="P228" i="5"/>
  <c r="P261" i="5"/>
  <c r="P259" i="5"/>
  <c r="P251" i="5"/>
  <c r="P264" i="5"/>
  <c r="P212" i="5"/>
  <c r="R234" i="5"/>
  <c r="U234" i="5" s="1"/>
  <c r="R211" i="5"/>
  <c r="S211" i="5" s="1"/>
  <c r="T211" i="5" s="1"/>
  <c r="R192" i="5"/>
  <c r="P243" i="5"/>
  <c r="R274" i="5"/>
  <c r="P245" i="5"/>
  <c r="P272" i="5"/>
  <c r="U195" i="5"/>
  <c r="U245" i="5"/>
  <c r="P255" i="5"/>
  <c r="P7" i="5"/>
  <c r="R260" i="5"/>
  <c r="S260" i="5" s="1"/>
  <c r="T260" i="5" s="1"/>
  <c r="R250" i="5"/>
  <c r="S250" i="5" s="1"/>
  <c r="T250" i="5" s="1"/>
  <c r="R235" i="5"/>
  <c r="S223" i="5"/>
  <c r="T223" i="5" s="1"/>
  <c r="U223" i="5"/>
  <c r="U197" i="5"/>
  <c r="S197" i="5"/>
  <c r="T197" i="5" s="1"/>
  <c r="S275" i="5"/>
  <c r="T275" i="5" s="1"/>
  <c r="U275" i="5"/>
  <c r="U265" i="5"/>
  <c r="S265" i="5"/>
  <c r="T265" i="5" s="1"/>
  <c r="U256" i="5"/>
  <c r="S256" i="5"/>
  <c r="T256" i="5" s="1"/>
  <c r="U236" i="5"/>
  <c r="S236" i="5"/>
  <c r="T236" i="5" s="1"/>
  <c r="S269" i="5"/>
  <c r="T269" i="5" s="1"/>
  <c r="U269" i="5"/>
  <c r="S252" i="5"/>
  <c r="T252" i="5" s="1"/>
  <c r="U252" i="5"/>
  <c r="S240" i="5"/>
  <c r="T240" i="5" s="1"/>
  <c r="U240" i="5"/>
  <c r="U227" i="5"/>
  <c r="S227" i="5"/>
  <c r="T227" i="5" s="1"/>
  <c r="P258" i="5"/>
  <c r="P275" i="5"/>
  <c r="P265" i="5"/>
  <c r="U7" i="5"/>
  <c r="P197" i="5"/>
  <c r="U228" i="5"/>
  <c r="P237" i="5"/>
  <c r="U198" i="5"/>
  <c r="P267" i="5"/>
  <c r="P256" i="5"/>
  <c r="P240" i="5"/>
  <c r="U248" i="5"/>
  <c r="P254" i="5"/>
  <c r="U196" i="5"/>
  <c r="U244" i="5"/>
  <c r="P223" i="5"/>
  <c r="P249" i="5"/>
  <c r="P224" i="5"/>
  <c r="P269" i="5"/>
  <c r="S267" i="5"/>
  <c r="T267" i="5" s="1"/>
  <c r="U267" i="5"/>
  <c r="S258" i="5"/>
  <c r="T258" i="5" s="1"/>
  <c r="U258" i="5"/>
  <c r="S238" i="5"/>
  <c r="T238" i="5" s="1"/>
  <c r="U238" i="5"/>
  <c r="S254" i="5"/>
  <c r="T254" i="5" s="1"/>
  <c r="U254" i="5"/>
  <c r="S194" i="5"/>
  <c r="T194" i="5" s="1"/>
  <c r="U194" i="5"/>
  <c r="U259" i="5"/>
  <c r="R253" i="5"/>
  <c r="P253" i="5"/>
  <c r="U237" i="5"/>
  <c r="S237" i="5"/>
  <c r="T237" i="5" s="1"/>
  <c r="S224" i="5"/>
  <c r="T224" i="5" s="1"/>
  <c r="U224" i="5"/>
  <c r="P241" i="5"/>
  <c r="U243" i="5"/>
  <c r="P225" i="5"/>
  <c r="U261" i="5"/>
  <c r="P257" i="5"/>
  <c r="P266" i="5"/>
  <c r="S249" i="5"/>
  <c r="T249" i="5" s="1"/>
  <c r="U249" i="5"/>
  <c r="S247" i="5"/>
  <c r="T247" i="5" s="1"/>
  <c r="R242" i="5"/>
  <c r="R233" i="5"/>
  <c r="P233" i="5"/>
  <c r="U257" i="5"/>
  <c r="S257" i="5"/>
  <c r="T257" i="5" s="1"/>
  <c r="S234" i="5"/>
  <c r="T234" i="5" s="1"/>
  <c r="U241" i="5"/>
  <c r="U225" i="5"/>
  <c r="U266" i="5"/>
  <c r="S6" i="5"/>
  <c r="T6" i="5" s="1"/>
  <c r="U272" i="5"/>
  <c r="S272" i="5"/>
  <c r="T272" i="5" s="1"/>
  <c r="P210" i="5"/>
  <c r="P198" i="5"/>
  <c r="R213" i="5"/>
  <c r="U262" i="5" l="1"/>
  <c r="U211" i="5"/>
  <c r="S270" i="5"/>
  <c r="T270" i="5" s="1"/>
  <c r="U260" i="5"/>
  <c r="U232" i="5"/>
  <c r="S246" i="5"/>
  <c r="T246" i="5" s="1"/>
  <c r="U246" i="5"/>
  <c r="U230" i="5"/>
  <c r="U250" i="5"/>
  <c r="U274" i="5"/>
  <c r="S274" i="5"/>
  <c r="T274" i="5" s="1"/>
  <c r="S235" i="5"/>
  <c r="T235" i="5" s="1"/>
  <c r="U235" i="5"/>
  <c r="S192" i="5"/>
  <c r="T192" i="5" s="1"/>
  <c r="U192" i="5"/>
  <c r="S242" i="5"/>
  <c r="T242" i="5" s="1"/>
  <c r="U242" i="5"/>
  <c r="U253" i="5"/>
  <c r="S253" i="5"/>
  <c r="T253" i="5" s="1"/>
  <c r="S213" i="5"/>
  <c r="T213" i="5" s="1"/>
  <c r="U213" i="5"/>
  <c r="S233" i="5"/>
  <c r="T233" i="5" s="1"/>
  <c r="U233" i="5"/>
</calcChain>
</file>

<file path=xl/sharedStrings.xml><?xml version="1.0" encoding="utf-8"?>
<sst xmlns="http://schemas.openxmlformats.org/spreadsheetml/2006/main" count="2342" uniqueCount="441">
  <si>
    <t>No se asigna valor</t>
  </si>
  <si>
    <t>Aceptable</t>
  </si>
  <si>
    <t>PELIGRO</t>
  </si>
  <si>
    <t>EFECTOS POSIBLES EN LA SALUD</t>
  </si>
  <si>
    <t>CONTROLES EXISTENTES</t>
  </si>
  <si>
    <t>EVALUACIÓN DEL RIESGO</t>
  </si>
  <si>
    <t>MEDIDAS DE INTERVENCIÓN</t>
  </si>
  <si>
    <t>DECRIPCIÓN</t>
  </si>
  <si>
    <t>CLASIFICACIÓN</t>
  </si>
  <si>
    <t>FUENTE</t>
  </si>
  <si>
    <t>MEDIO</t>
  </si>
  <si>
    <t>INDIVIDUO</t>
  </si>
  <si>
    <t>NIVEL DE DEFICIENCIA</t>
  </si>
  <si>
    <t>NIVEL DE EXPOSICIÓN</t>
  </si>
  <si>
    <t>NIVEL DE PROBABILIDAD
 (NP= ND x NE)</t>
  </si>
  <si>
    <t>INTERPRETACIÓN DEL 
NIVEL DE PROBABILIDAD</t>
  </si>
  <si>
    <t>NIVEL DE CONSECUENCIA</t>
  </si>
  <si>
    <t>NIVEL DE RIESGO (NR) e INTERVENCIÓN</t>
  </si>
  <si>
    <t>INTERPRETACIÓN DEL NIVEL DE RIESGO (NR)</t>
  </si>
  <si>
    <t>ACEPTABILIDAD DEL RIESGO</t>
  </si>
  <si>
    <t>ELIMINACIÓN</t>
  </si>
  <si>
    <t>SUSTITUCIÓN</t>
  </si>
  <si>
    <t>CONTROLES DE INGENIERIA</t>
  </si>
  <si>
    <t>CONTROLES ADMINISTRATIVOS, SEÑALIZACIÓN, ADVERTENCIA</t>
  </si>
  <si>
    <t>EQUIPOS / ELEMENTOS DE PROTECCIÓN PERSONAL</t>
  </si>
  <si>
    <t xml:space="preserve">Servicios generales </t>
  </si>
  <si>
    <t>Condiciones de seguridad (Locativo)</t>
  </si>
  <si>
    <t>Nivel de deficiencia</t>
  </si>
  <si>
    <t>Valor de ND</t>
  </si>
  <si>
    <t>Significado</t>
  </si>
  <si>
    <t>Determinación del nivel de deficiencia</t>
  </si>
  <si>
    <t>Muy Alto (MA)</t>
  </si>
  <si>
    <t>Alto (A)</t>
  </si>
  <si>
    <t>Medio (M)</t>
  </si>
  <si>
    <t>Bajo (B)</t>
  </si>
  <si>
    <t>Se ha(n) detectado peligro(s) que determina(n) como posible la generación de incidentes, o la eficacia del conjunto de medidas preventivas existentes respecto al riesgo es nula o no existe, o ambos</t>
  </si>
  <si>
    <t>Se ha(n) detectado algún(os) peligro(s) que pueden dar lugar a incidentes significativa(s), o la eficacia del conjunto de medidas preventivas existentes es baja, o ambos.</t>
  </si>
  <si>
    <t>Se han detectado peligros que pueden dar lugar a incidentes poco significativos o de menor importancia, o la eficacia del conjunto de medidas preventivas existentes es moderada, o ambos.</t>
  </si>
  <si>
    <t xml:space="preserve">No se ha detectado peligro o la eficacia del conjunto de medidas preventivas existentes es alta, o ambos. El riesgo está controlado Estos peligros se clasifican directamente en el nivel de riesgo y de intervención cuatro (IV) Véase la Tabla 8.
 </t>
  </si>
  <si>
    <t>Nivel de Riesgo (NR)</t>
  </si>
  <si>
    <t xml:space="preserve">Significado </t>
  </si>
  <si>
    <t>I</t>
  </si>
  <si>
    <t>No aceptable</t>
  </si>
  <si>
    <t>II</t>
  </si>
  <si>
    <t>No aceptable, o aceptable con control especifico.</t>
  </si>
  <si>
    <t>III</t>
  </si>
  <si>
    <t>IV</t>
  </si>
  <si>
    <t xml:space="preserve"> Aceptabilidad del Riesgo</t>
  </si>
  <si>
    <t>DETERMINACION DEL NIVEL DE PROBABILIDAD  (NP)</t>
  </si>
  <si>
    <t>NIVEL DE PROBABILIDAD</t>
  </si>
  <si>
    <t xml:space="preserve">NIVEL DE EXPOSICION  (NE) </t>
  </si>
  <si>
    <t xml:space="preserve">NP = ND x NE </t>
  </si>
  <si>
    <t xml:space="preserve">    NIVEL DE DEFICIENCIA (ND) </t>
  </si>
  <si>
    <t>MA - 40</t>
  </si>
  <si>
    <t>MA - 30</t>
  </si>
  <si>
    <t>A - 20</t>
  </si>
  <si>
    <t xml:space="preserve">A - 10 </t>
  </si>
  <si>
    <t>MA - 24</t>
  </si>
  <si>
    <t>A - 18</t>
  </si>
  <si>
    <t xml:space="preserve">A - 12 </t>
  </si>
  <si>
    <t xml:space="preserve">M - 6 </t>
  </si>
  <si>
    <t xml:space="preserve">M - 8 </t>
  </si>
  <si>
    <t xml:space="preserve">B - 4 </t>
  </si>
  <si>
    <t xml:space="preserve">B - 2 </t>
  </si>
  <si>
    <t>Significado Nivel de Riesgo</t>
  </si>
  <si>
    <t>VI</t>
  </si>
  <si>
    <t>4000-600</t>
  </si>
  <si>
    <t>500-150</t>
  </si>
  <si>
    <t>120-40</t>
  </si>
  <si>
    <t>Situación crítica. Suspender actividades hasta que el riesgo este bajo control. Intervencion urgente.</t>
  </si>
  <si>
    <t>Corregir y adoptar medidas de control de inmediato</t>
  </si>
  <si>
    <t xml:space="preserve">Mejorar si es posible. Sería conveniente justificar la intervencion y su rentavilidad </t>
  </si>
  <si>
    <t xml:space="preserve">Mantener las medidas de control existentes, pero se deberían considerar soluciones o mejoras y se deben hacer comprobaciones periódicas para asegurar que el riesgo aún es aceptable.
</t>
  </si>
  <si>
    <t>Determinación del nivel de riesgo</t>
  </si>
  <si>
    <t>Significado de los diferentes niveles de probabilidad</t>
  </si>
  <si>
    <t>Entre 40 y 24</t>
  </si>
  <si>
    <t>Situación  deficiente  con  exposición  continua,  o  muy  deficiente  con exposición frecuente. Normalmente la materialización del riesgo ocurre con frecuencia.</t>
  </si>
  <si>
    <t xml:space="preserve">Nivel de Probabilidad </t>
  </si>
  <si>
    <t>Valor de NP</t>
  </si>
  <si>
    <t>Entre 20 y 10</t>
  </si>
  <si>
    <t>Entre 8 y 6</t>
  </si>
  <si>
    <t>Entre 4 y 2</t>
  </si>
  <si>
    <t>Situación deficiente con exposición frecuente u ocasional, o bien situación muy deficiente con exposición ocasional o esporádica. La materialización del riesgo es posible que suceda varias veces en la vida laboral.</t>
  </si>
  <si>
    <t>Situación deficiente con exposición esporádica, o bien situación mejorable con exposición continuada o frecuente. Es posible que suceda el daño alguna vez.</t>
  </si>
  <si>
    <t>Situación mejorable con exposición ocasional o esporádica, o situación sin anomalía destacable con cualquier nivel de exposición. No  es  esperable  que  se  materialice  el  riesgo,  aunque  puede  ser concebible.</t>
  </si>
  <si>
    <t xml:space="preserve">Seguridad y Vigilancia </t>
  </si>
  <si>
    <t>Psicosocial</t>
  </si>
  <si>
    <t>Desordenes de trauma acumulativo, lesiones del sistema músculo esquelético, fatiga, alteraciones lumbares, dorsales, cervicales y sacras, alteraciones del sistema vascular.</t>
  </si>
  <si>
    <t xml:space="preserve">Nivel de riesgo </t>
  </si>
  <si>
    <t xml:space="preserve">NR= NP x NC </t>
  </si>
  <si>
    <t xml:space="preserve">Nivel de probabilidad (NP) </t>
  </si>
  <si>
    <t xml:space="preserve">40-24 </t>
  </si>
  <si>
    <t xml:space="preserve">Nivel de consecuencia </t>
  </si>
  <si>
    <t xml:space="preserve">(NC) </t>
  </si>
  <si>
    <t xml:space="preserve">l </t>
  </si>
  <si>
    <t xml:space="preserve">4000-2400 </t>
  </si>
  <si>
    <t xml:space="preserve">2000-1200 </t>
  </si>
  <si>
    <t xml:space="preserve">800-600 </t>
  </si>
  <si>
    <t xml:space="preserve">ll </t>
  </si>
  <si>
    <t xml:space="preserve">400-200 </t>
  </si>
  <si>
    <t xml:space="preserve">2400-1440 </t>
  </si>
  <si>
    <t xml:space="preserve">1200-600 </t>
  </si>
  <si>
    <t xml:space="preserve">Ll </t>
  </si>
  <si>
    <t xml:space="preserve">480-360 </t>
  </si>
  <si>
    <t xml:space="preserve">1000-600 </t>
  </si>
  <si>
    <t xml:space="preserve">500-250 </t>
  </si>
  <si>
    <t xml:space="preserve">200-150 </t>
  </si>
  <si>
    <t xml:space="preserve">lll </t>
  </si>
  <si>
    <t xml:space="preserve">100-50 </t>
  </si>
  <si>
    <t xml:space="preserve">400-240 </t>
  </si>
  <si>
    <t xml:space="preserve">Lll </t>
  </si>
  <si>
    <t xml:space="preserve">80-60 </t>
  </si>
  <si>
    <t xml:space="preserve">CAI MOVIL </t>
  </si>
  <si>
    <t>Desordenes de trauma acumulativo, lesiones del sistema músculo esquelético, fatiga.</t>
  </si>
  <si>
    <t>Situación de atraco, robo u otras situaciones de violencia</t>
  </si>
  <si>
    <t>posturas  prolongadas, mantenidas, movimientos repetitivos</t>
  </si>
  <si>
    <t>Posturas prolongadas y mantenidas(Carga estática de pie y sedentes)</t>
  </si>
  <si>
    <t xml:space="preserve"> posturas prolongadas, mantenidas, forzadas,(hiperextensión, cuclillas, posiciones incómodas.)</t>
  </si>
  <si>
    <t xml:space="preserve">Golpes, contusiones, heridas, muerte y estrés  y trastornos </t>
  </si>
  <si>
    <t xml:space="preserve">Golpes, contusiones, heridas, muerte, estrés  y trastornos </t>
  </si>
  <si>
    <t>condiciones de seguridad (publico)</t>
  </si>
  <si>
    <t>Fatiga física y mental,
irritabilidad, alteración del sueño,
estrés, disminución de calidad
de vida social yo familiar,
desmotivación, angustia, dolor
de cabeza, tensión emocional.</t>
  </si>
  <si>
    <t xml:space="preserve">golpes, contusiones, heridas, torceduras </t>
  </si>
  <si>
    <t>Virus, bacterias, hongos</t>
  </si>
  <si>
    <t xml:space="preserve">utilizar tapones Auditivos si es necesario </t>
  </si>
  <si>
    <t>Fatiga visual, disminución de la capacidad visual. Malestar</t>
  </si>
  <si>
    <t>Fatiga visual.</t>
  </si>
  <si>
    <t xml:space="preserve">CONTROL DE CAMBIO </t>
  </si>
  <si>
    <t>FECHA</t>
  </si>
  <si>
    <t>RESULTADO DE LA REVISIÓN / DESCRIPCION DEL CAMBIO</t>
  </si>
  <si>
    <t xml:space="preserve">VERSIÓN </t>
  </si>
  <si>
    <t>Sistemas de Información,(Coordinar y realizar mantenimiento preventivo y correctivo de equipos de cómputo)</t>
  </si>
  <si>
    <t>Atender todo lo inherente al funcionamiento del Hardware, del Software de base y de los utilitarios de los sistemas de cómputo. Realizar de manera periódica etapas de mantenimiento preventivo, (limpieza, revisión de virus, funcionamiento de dispositivo de entrada o salida etc.)</t>
  </si>
  <si>
    <t>Entregar y recibir correspondencia por las diferentes sectores de la ciudad</t>
  </si>
  <si>
    <t>Muerte, fracturas, contusiones, laceraciones.</t>
  </si>
  <si>
    <t xml:space="preserve">Dictar clases </t>
  </si>
  <si>
    <t xml:space="preserve">Dictar clases o desarrollo de actividades  curriculares, impartir conocimientos a los estudiantes </t>
  </si>
  <si>
    <t xml:space="preserve">Disfonías, pólipos y afecciones en garganta. </t>
  </si>
  <si>
    <t xml:space="preserve">Golpes, fracturas </t>
  </si>
  <si>
    <t>Señalizar las áreas para evitar accidentes por caída a nivel y distinto  nivel por condiciones  que se presenten en las áreas de trabajo como pisos húmedos, y respetar las áreas señaladas,</t>
  </si>
  <si>
    <t>Condiciones de Seguridad( Trabajo en Alturas mas de 1.50 mts)</t>
  </si>
  <si>
    <t>Golpes, contusiones, heridas, fracturas, muerte</t>
  </si>
  <si>
    <t xml:space="preserve">Capacitar a los trabajadores Curso Avanzado en Trabajo Seguro en Alturas  </t>
  </si>
  <si>
    <t xml:space="preserve">golpes , fracturas, contusiones, heridas, torceduras </t>
  </si>
  <si>
    <t xml:space="preserve">golpes, fracturas contusiones, heridas, torceduras </t>
  </si>
  <si>
    <t>Uso Prolongado de la voz</t>
  </si>
  <si>
    <t xml:space="preserve">Enfermedades virales, infecciosas </t>
  </si>
  <si>
    <t xml:space="preserve">Accidente de transito </t>
  </si>
  <si>
    <t>RUTINARIA
SI o NO</t>
  </si>
  <si>
    <t>Nº EXPUESTOS</t>
  </si>
  <si>
    <t>Estudiantes</t>
  </si>
  <si>
    <t>Asistencia a clases</t>
  </si>
  <si>
    <t>Lesiones personales, muerte, estrés</t>
  </si>
  <si>
    <t>* Realizar diagnóstico de factores de riesgos externos, medidas de prevencion seguridad personal.</t>
  </si>
  <si>
    <t>Mantenimiento locativos</t>
  </si>
  <si>
    <t xml:space="preserve"> sobrecarga  eléctrica.</t>
  </si>
  <si>
    <t>Uso de herramientas motorizadas</t>
  </si>
  <si>
    <t>Desplazamiento inadecuado al subir y bajar escaleras</t>
  </si>
  <si>
    <t>Incendio, quemaduras de I, II y III grado</t>
  </si>
  <si>
    <t>*Continuar mantenimientos preventivos   a las instalaciones Eléctricas.
*Inspecciones periódicas a las Instalaciones Eléctricas
*Implementar  plan  de  emergencias</t>
  </si>
  <si>
    <t xml:space="preserve">Atención de emergencia </t>
  </si>
  <si>
    <t xml:space="preserve">Manipulación manual de cargas por   trasladar equipos, herramientas o personal herido o inconsciente por algún tipo de emergencia </t>
  </si>
  <si>
    <t>Tormentas eléctricas, vientos fuertes</t>
  </si>
  <si>
    <t>Sustancias inflamables</t>
  </si>
  <si>
    <t>Superficies de trabajo irregulares, deslizantes, con diferencia del nivel.</t>
  </si>
  <si>
    <t xml:space="preserve">Contacto con personal herido, Organismos patógenos presentes en áreas comunes Contacto con personal herido, Organismos patógenos presentes en áreas comunes </t>
  </si>
  <si>
    <t xml:space="preserve">Golpes, Fracturas, daño a las instalaciones  por inundaciones </t>
  </si>
  <si>
    <t>Incendios, Quemaduras, Asfixia, muerte</t>
  </si>
  <si>
    <t>Incendios, explosiones, quemaduras</t>
  </si>
  <si>
    <t>Enfermedades de transmisión, enfermedades  respiratorias, cutánea, Infecciones y alergias.
Enfermedades infectocontagiosas</t>
  </si>
  <si>
    <t>Inspecciones a infraestructura</t>
  </si>
  <si>
    <t xml:space="preserve">Capacitación en reporte de condiciones inseguras, formación en plan de emergencia y las fichas de actuación ante emergencia </t>
  </si>
  <si>
    <t>Mantenimiento preventivo a los equipos.</t>
  </si>
  <si>
    <t>extintores portátiles.</t>
  </si>
  <si>
    <t>Entrenamiento en simulacros de emergencias.</t>
  </si>
  <si>
    <t>Programa de inspecciones a infraestructura, mantenimiento a equipos de computo.  conformación y capacitar y entrenar a las Brigadas de Emergencias en   respuesta ante emergencias. Como primeros auxilios, contra incendio y evacuación y rescate.(   Plan de emergencia )</t>
  </si>
  <si>
    <t xml:space="preserve">Divulgacion sobre el riesgo y sus controles.                                                                                                          </t>
  </si>
  <si>
    <t>Sensibilización al personal sobre el riesgo, divulgación de boletines epidemiológicos, Instalación de señalización o avisos alusivos a la higiene. Procedimientos operacionales capacitación y entrenamiento para emergencias, Simulacros atención de emergencia.</t>
  </si>
  <si>
    <t>Atención de emergencia</t>
  </si>
  <si>
    <t>Aulas de clases</t>
  </si>
  <si>
    <t>Condiciones de seguridad: Eléctrico (alta y baja tensión, estática)</t>
  </si>
  <si>
    <t>Condiciones de seguridad: Tecnológico (explosión, fuga, derrame, incendio)</t>
  </si>
  <si>
    <t>IDENTIFICACIÓN DE PELIGROS, EVALUACIÓN 
Y VALORACIÓN DE RIESGOS GESTION SALUD SEDE SAN  FERNANDO</t>
  </si>
  <si>
    <t>NIVEL DE RIESO NP=NP* NC</t>
  </si>
  <si>
    <t xml:space="preserve">NIVEL DE PROBABILIDAD (NP) </t>
  </si>
  <si>
    <t>MUY ALTO (MA)
40-24</t>
  </si>
  <si>
    <t>ALTO (A)
20-10</t>
  </si>
  <si>
    <t>MEDIO (M)
8-6</t>
  </si>
  <si>
    <t>BAJA (B)
4-2</t>
  </si>
  <si>
    <t xml:space="preserve">NIVEL DE CONSECUENCIA </t>
  </si>
  <si>
    <t>Mortal o Catastrófico (M) 100</t>
  </si>
  <si>
    <t>Muy Grave (MG) 60</t>
  </si>
  <si>
    <t>Grave (G) 25</t>
  </si>
  <si>
    <t>Leve (L) 10</t>
  </si>
  <si>
    <t>Sistemas de Información</t>
  </si>
  <si>
    <t>Todos los pisos</t>
  </si>
  <si>
    <t>Docencia</t>
  </si>
  <si>
    <t>Mantenimiento de Infraestructura</t>
  </si>
  <si>
    <t>NO</t>
  </si>
  <si>
    <t>SEGUIMIENTO</t>
  </si>
  <si>
    <t>RESPONSABLE</t>
  </si>
  <si>
    <t>OBSERVACIONES</t>
  </si>
  <si>
    <t xml:space="preserve"> Digitación de Información, atención de partes interesadas, orientar el logro de los objetivos y metas.</t>
  </si>
  <si>
    <t>Posturas prolongadas y
mantenidas, movimientos
repetitivo</t>
  </si>
  <si>
    <t>Atrapamiento en puertas</t>
  </si>
  <si>
    <t xml:space="preserve"> contaminados excretas y sangre humana.</t>
  </si>
  <si>
    <t xml:space="preserve">Labores realizadas durante la jornada laboral, labores de oficina (revisión y lectura de documentos, digitación de informes, atención a la comunidad estudiantil) </t>
  </si>
  <si>
    <t xml:space="preserve">Shock por descarga eléctrica, Electrocución, corto circuito, incendio.
 </t>
  </si>
  <si>
    <t>Manipulación de equipos energizados (Computadoras, Fotocopiadoras, impresoras), presencia de cables e instalaciones eléctricas.</t>
  </si>
  <si>
    <t>Mantenimiento preventivo de acometidas eléctricas</t>
  </si>
  <si>
    <t xml:space="preserve">Seguimiento al programa de vigilancia osteomuscular </t>
  </si>
  <si>
    <t>Realización de bloqueo de energías peligrosas y etiquetados de tomas.</t>
  </si>
  <si>
    <t xml:space="preserve">Desplazamiento al interior de la institución </t>
  </si>
  <si>
    <t xml:space="preserve">Solicitar información, realización de pagos
Asistir a eventos  </t>
  </si>
  <si>
    <t xml:space="preserve">Control inadecuado del ingreso del  personal ( institucional y ajeno) </t>
  </si>
  <si>
    <t xml:space="preserve">Caídas a nivel por superficies deslizantes, pisos resbalosos o húmedos </t>
  </si>
  <si>
    <t>Hurtos, ataques</t>
  </si>
  <si>
    <t>Caída a distinto nivel, golpe, contusiones</t>
  </si>
  <si>
    <t xml:space="preserve">Contusión, heridas, caídas, traumas, golpes </t>
  </si>
  <si>
    <t xml:space="preserve">Incendio, Electrocución </t>
  </si>
  <si>
    <t>Mantenimiento preventivo de redes eléctricas</t>
  </si>
  <si>
    <t xml:space="preserve">Peligros generados la vecindades </t>
  </si>
  <si>
    <t>Todo el personal</t>
  </si>
  <si>
    <t xml:space="preserve">Atracos, atropellamiento. Lesiones traumáticas, </t>
  </si>
  <si>
    <t>atropellamientos, arrollamiento, choques contra otros vehículos, maquinaria pesada. 
fracturas, politraumatismos, muertes.</t>
  </si>
  <si>
    <t xml:space="preserve">Capacitacion sobre riesgos públicos 
Transporte en vehículos contratados por la empresa </t>
  </si>
  <si>
    <t xml:space="preserve">Uso de cebras (señalización) </t>
  </si>
  <si>
    <t>Contar con listado de emergencias de policía y CAI de la zona. Capacitación sobre riesgo público. En caso de que se presenten atracos cuando se desplacen en vía publica no poner resistencia. Mantener el sistema de vigilancia.</t>
  </si>
  <si>
    <t>Utilizar guantes y mascarillas al manipular archivos</t>
  </si>
  <si>
    <t>Condiciones de seguridad (Accidentes de tránsito)</t>
  </si>
  <si>
    <t>Condiciones de seguridad: Públicos (Robos, atracos, asaltos, atentados, desorden público, etc.)</t>
  </si>
  <si>
    <t>Biomecánico (carga estática)</t>
  </si>
  <si>
    <t>Exámenes medicos anuales y capacitación higiene y seguridad.</t>
  </si>
  <si>
    <t xml:space="preserve">Capacitaciones al personal del área administrativa en higiene postural y auto cuidado, Realizar pausas activas mínimo una vez durante la jornada laboral, realizar exámenes medicos periódicos al sistema osteomuscular </t>
  </si>
  <si>
    <t>Ruido intermitente y continuo generado por Alta circulación  vehicular</t>
  </si>
  <si>
    <t>Físico(Ruido)</t>
  </si>
  <si>
    <t xml:space="preserve">Perdida de la capacidad auditiva, perdida del equilibrio, estrés </t>
  </si>
  <si>
    <t xml:space="preserve">Condiciones de la tarea (carga mental, contenido de la tarea, demandas emocionales), monotonía del trabajo </t>
  </si>
  <si>
    <t xml:space="preserve">Aplicar Batería para Riesgo Psicosocial, capacitar al personal sobre prevencion de estrés laboral, realizar un análisis de clima laboral </t>
  </si>
  <si>
    <t>Manipulación de equipos energizados (Computadoras, Fotocopiadoras, impresoras)</t>
  </si>
  <si>
    <t>Shock por descarga eléctrica, Electrocución, corto circuito, incendio.</t>
  </si>
  <si>
    <t>Biológico ( exposición a virus, bacterias y otros microorganismos)</t>
  </si>
  <si>
    <t>Fumigaciones periódicas</t>
  </si>
  <si>
    <t xml:space="preserve">utilizar elementos de protección personal adecuados para estas tareas </t>
  </si>
  <si>
    <t xml:space="preserve">Uso  de computadores(radiofrecuencias) </t>
  </si>
  <si>
    <t xml:space="preserve">Físico: Radiaciones no ionizantes </t>
  </si>
  <si>
    <t>implementar programa de pausas activas, realizar exámenes medicos periódicos Optometría, implementar programa de conservación visual</t>
  </si>
  <si>
    <t xml:space="preserve">Atrapamiento en puertas </t>
  </si>
  <si>
    <t>Condiciones de Seguridad (Mecánico)</t>
  </si>
  <si>
    <t xml:space="preserve">Circuito de cámaras cerradas toda la institución </t>
  </si>
  <si>
    <t xml:space="preserve">Capacitar al personal en riesgo publico, contar con los números de emergencias a la mano. </t>
  </si>
  <si>
    <t>Caídas a nivel y distinto nivel(superficie de trabajo irregulares y deslizantes)</t>
  </si>
  <si>
    <t>capacitación personal sobre prevencion de caídas al mismo nivel</t>
  </si>
  <si>
    <t xml:space="preserve">Uso  de computadores(Rayos Ultravioleta, infrarrojo, radiofrecuencias) </t>
  </si>
  <si>
    <t xml:space="preserve">implementar programa de pausas activas, realizar exámenes medicos periódicos visiometrias </t>
  </si>
  <si>
    <t xml:space="preserve">Capacitaciones al personal del área administrativa en higiene postural y auto cuidado, Realizar pausas activas mínimo una vez durante la jornada laboral, realizar un análisis de puesto de trabajo </t>
  </si>
  <si>
    <t>Caídas a nivel(superficie de trabajo irregulares y deslizantes)</t>
  </si>
  <si>
    <t>Físico(iluminación)</t>
  </si>
  <si>
    <t xml:space="preserve">Caídas a nivel y distinto nivel </t>
  </si>
  <si>
    <t>Lesiones leves si se presentan caídas a nivel, lesiones graves con fracturas de huesos si se presentan caídas a distinto nivel</t>
  </si>
  <si>
    <t xml:space="preserve">Piso 3 (Sala de  Mat. De equipos) 
Salas de informáticas y oficinas </t>
  </si>
  <si>
    <t xml:space="preserve">posturas  prolongadas, mantenidas, movimientos repetitivos   y levantamiento manual de cargar </t>
  </si>
  <si>
    <t xml:space="preserve">Caídas a Distinto nivel (Mantenimiento a redes eléctricas y de datos) </t>
  </si>
  <si>
    <t xml:space="preserve">Utilizar Elementos de protección personal y equipos de protección contra caídas </t>
  </si>
  <si>
    <t xml:space="preserve">Caídas a nivel y distinto nivel(superficie de trabajo deslizantes e irregulares) </t>
  </si>
  <si>
    <t>Todas la áreas</t>
  </si>
  <si>
    <t>Actividades académicas, Escuchar y desarrollar clases, asistencia a clases, uso de instalaciones.</t>
  </si>
  <si>
    <t>Explosión a robos, atracos, atentados, desordenes públicos.</t>
  </si>
  <si>
    <t>Disminución auditiva</t>
  </si>
  <si>
    <t>Cruce de via entrada principal y asistencia a sitios de practicas para formación académica.</t>
  </si>
  <si>
    <t>Reparaciones y mantenimiento de la planta física, equipos de aires acondicionados y eléctricos</t>
  </si>
  <si>
    <t>Lesión en manos.</t>
  </si>
  <si>
    <t>Almacenamiento inadecuado de material solido combustible (papel , folder, material didáctico)</t>
  </si>
  <si>
    <t>*  implementar plan de emergencias en las instalaciones.
* Realizar inspección permanente sobre el estado de los equipos de contraincendios y almacenamiento adecuado de los materiales sólidos combustibles</t>
  </si>
  <si>
    <t>Caídas de altura, por utilización de escaleras en labores de mantenimiento.</t>
  </si>
  <si>
    <t>Muerte, lesiones personales, daños fisiológicos.</t>
  </si>
  <si>
    <t xml:space="preserve">Mensajería 
Conductor </t>
  </si>
  <si>
    <t xml:space="preserve">Traslado en vehículo </t>
  </si>
  <si>
    <t>cintas antideslizantes</t>
  </si>
  <si>
    <t>Capacitaciones al personal del área  en higiene postural y auto cuidado, Realizar pausas activas mínimo una vez durante la jornada laboral, realizar exámenes medicos periódicos al sistema osteomuscular</t>
  </si>
  <si>
    <t>Aseo  General de toda las áreas</t>
  </si>
  <si>
    <t>Barrer pisos, trapear y realizar aseo a los baños con limpieza de sanitarios y demás</t>
  </si>
  <si>
    <t>Lumbalgias, lesiones osteomusculares, hernias, espasmos musculares, desgarres.</t>
  </si>
  <si>
    <t xml:space="preserve">utilizar elementos de protección individual adecuados para realizar esta actividad (ropa adecuada, botas de seguridad antideslizante, gafas,, guantes. </t>
  </si>
  <si>
    <t xml:space="preserve">Ruido intermitente y continuo generado por Alta circulación  vehicular </t>
  </si>
  <si>
    <t>Perdida de la capacidad auditiva, perdida del equilibrio</t>
  </si>
  <si>
    <t>Manipulación de sustancias químicas
(Jabón - Insecticidas - Ambientador - Hipoclorito)</t>
  </si>
  <si>
    <t>Químico</t>
  </si>
  <si>
    <t>Intoxicación por manipulación de sustancias químicas
Irritación de piel  y ojos
Broncoespasmo</t>
  </si>
  <si>
    <t xml:space="preserve">Mantener hoja de seguridad en los lugares de almacenamiento de los productos químicos, Capacitar a los colaboradores en manipulación segura de sustancias químicas, exámenes medicos periódicos espirometrias  </t>
  </si>
  <si>
    <t xml:space="preserve">Atención de heridos, conatos de incendio, coordinar evacuaciones de las áreas y redes de apoyo </t>
  </si>
  <si>
    <t>Biomecánico: Carga dinámica por esfuerzos</t>
  </si>
  <si>
    <t>Fatigas musculares, lesiones musculares, hernias, dolores lumbares</t>
  </si>
  <si>
    <t>Ruptura de tubería de Gas</t>
  </si>
  <si>
    <t>Asfixia, intoxicación</t>
  </si>
  <si>
    <t>Fenómenos naturales: Sismo, Terremoto, Vendaval, Inundación, Derrumbe, Precipitaciones, (lluvias, granizadas, heladas)</t>
  </si>
  <si>
    <t xml:space="preserve">Tecnológico (explosión, incendios) </t>
  </si>
  <si>
    <t>Cierre de válvulas</t>
  </si>
  <si>
    <t>Caídas, golpes, laceraciones</t>
  </si>
  <si>
    <t>Utilizar los EPP adecuados para atender la emergencia y contacto con personas heridas.
Conocer el plan de emergencia de la empresa para estos casos.  manteniendo la calma, y avisar a los supervisores o encargados, activar el plan de emergencias</t>
  </si>
  <si>
    <t xml:space="preserve">Biológico Contacto con fluidos corporales </t>
  </si>
  <si>
    <t>Utilizar guantes de látex  y tapabocas.</t>
  </si>
  <si>
    <t xml:space="preserve">Lesiones osteomusculares, lesiones al sistema musculo esquelético, fatiga, alteraciones del sistema vascular </t>
  </si>
  <si>
    <t xml:space="preserve">Visitantes (asesores, contratistas, padres de familia) </t>
  </si>
  <si>
    <t xml:space="preserve">Alquiler de salón de eventos </t>
  </si>
  <si>
    <t>Lesiones traumáticas, muerte, caídas, contusiones.</t>
  </si>
  <si>
    <t>Proteger y salvaguardar la integridad la integridad física de los miembros y bienes patrimoniales de la institución</t>
  </si>
  <si>
    <t>Capacitar al personal en riesgo publico, contar con los números de emergencias a la mano</t>
  </si>
  <si>
    <t xml:space="preserve">Casa de marqués (reuniones presidenciales) Via transitada, casas familiares </t>
  </si>
  <si>
    <t>Labores administrativas</t>
  </si>
  <si>
    <t>Todos los procesos</t>
  </si>
  <si>
    <t xml:space="preserve">COPASST
SG SST  </t>
  </si>
  <si>
    <t xml:space="preserve">Capacitacion en prevencion de riesgos biológicos, manejo de desechos, establecer control de plagas </t>
  </si>
  <si>
    <t xml:space="preserve">Tecnológico (explosión, incendios, corto circuitos) </t>
  </si>
  <si>
    <t>Programa de inspecciones a infraestructura, mantenimiento a equipos de computo.  conformación y capacitar y entrenar a las Brigadas de Emergencias en   respuesta ante emergencias. Como primeros auxilios, contra incendio y evacuación y rescate.(   Plan de emergencia )
 Realizar inspección permanente sobre el estado de los equipos de contraincendios y almacenamiento adecuado de los materiales sólidos combustibles</t>
  </si>
  <si>
    <t xml:space="preserve">SG SST </t>
  </si>
  <si>
    <t>Desplazamiento de personal en áreas con presencia de vehículos</t>
  </si>
  <si>
    <t>Inspección  áreas de trabajo.
Acondicionamiento de áreas de desplazamiento
Señalizar zona de escaleras visualizando el uso de los tres puntos de apoyo
 Realizar inspección permanente sobre el estado adecuado de los escalones .</t>
  </si>
  <si>
    <t xml:space="preserve"> Realizar inspecciones permanentes verificando 
</t>
  </si>
  <si>
    <t xml:space="preserve">Manifestaciones </t>
  </si>
  <si>
    <t>Conformar,  capacitar y entrenar a las brigadas  en   respuesta ante una emergencia 
Capacitar en reporte de condiciones inseguras, primeros auxilios. Inspeccionar las áreas, (resistencia y seguridad de las instalaciones que  pueden ser vulnerables.)   mantenimientos preventivos y correctivos a las instalaciones locativas</t>
  </si>
  <si>
    <t>Iluminación deficiente en las oficinas</t>
  </si>
  <si>
    <t xml:space="preserve">Exámenes medicos periódicos audiometría </t>
  </si>
  <si>
    <t xml:space="preserve">Traslado de condensadoras </t>
  </si>
  <si>
    <t xml:space="preserve">* Realizar inspecciones permanentes verificando el adecuado estado de los elementos corto punzantes
* Divulgacion de los protocolos en la realización de los diferentes  procedimientos 
Exámenes medicos periódicos audiometría 
</t>
  </si>
  <si>
    <t>Manipulación de sustancias químicas
(Pintura, thiner)</t>
  </si>
  <si>
    <t>Manipulación inadecuada de elementos corto punzantes, herramientas de impacto, motorizadas</t>
  </si>
  <si>
    <t xml:space="preserve">Químico (Material particulado) </t>
  </si>
  <si>
    <t xml:space="preserve">Golpeado por o contra inmobiliarios </t>
  </si>
  <si>
    <t>posturas  prolongadas, mantenidas   y levantamiento manual de carga</t>
  </si>
  <si>
    <t>Charla sensibilización al riesgo. 
Realizar pausas activas. 
Charla sobre manejo manual de cargas. 
Levantar adecuadamente las cargas (espalda recta, doblar rodillas, levantar con piernas pegada la carga al cuerpo).</t>
  </si>
  <si>
    <t xml:space="preserve">Pausa activas 
Exámenes medicos de ingreso y periódicos </t>
  </si>
  <si>
    <t xml:space="preserve">Remodelar sistema de iluminación (si aplica) </t>
  </si>
  <si>
    <t>Programa de mantenimiento. Realización de mediciones de iluminación,</t>
  </si>
  <si>
    <t xml:space="preserve">Programa de mantenimiento a las redes e instalaciones eléctricas     
Señalización de los diferentes tipos de energía 
Señalización de los Breaker      </t>
  </si>
  <si>
    <t xml:space="preserve">Implementación de inspecciones de orden y aseo </t>
  </si>
  <si>
    <t>Examen medico de ingreso y periódico</t>
  </si>
  <si>
    <t xml:space="preserve">Organizar en canaletas los cables que obstaculizan el área </t>
  </si>
  <si>
    <t xml:space="preserve">Ruido intermitente y continuo generado por las condensadoras de AA </t>
  </si>
  <si>
    <t>Realizar inspecciones preoperativa equipos contra caídas</t>
  </si>
  <si>
    <t>Utilizar el equipo contra caídas</t>
  </si>
  <si>
    <t xml:space="preserve">Capacitacion en prevencion de riesgo eléctrico </t>
  </si>
  <si>
    <t xml:space="preserve">Exposición de partículas microscópicas de pintura suspendidas en el aire y por uso de pulidoras </t>
  </si>
  <si>
    <t>Lesiones de la piel y/o de los ojos, además de afectación de las vías respiratorias</t>
  </si>
  <si>
    <t>Capacitacion de autocuidado, Uso de mascarilla desechable, uso de guantes.</t>
  </si>
  <si>
    <t xml:space="preserve">Programa de inspecciones a infraestructura
Programa de riesgo Químico </t>
  </si>
  <si>
    <t>Capacitacion en manejo defensivo   
Inspecciones a vehículos
Programa de mantenimiento  a vehículos</t>
  </si>
  <si>
    <t xml:space="preserve">Exámenes medicos periódicos audiometría 
y paraclínicos </t>
  </si>
  <si>
    <t xml:space="preserve">  Ver: Plan de formación </t>
  </si>
  <si>
    <t xml:space="preserve">Cafetería </t>
  </si>
  <si>
    <t>Riesgo Transversal</t>
  </si>
  <si>
    <t>Control inadecuado del ingreso del  personal ( institucional y ajeno) 
Manifestaciones en áreas aledañas</t>
  </si>
  <si>
    <t>SI</t>
  </si>
  <si>
    <t>Preparar clases, desarrollo de informes.</t>
  </si>
  <si>
    <t>Medio educativos</t>
  </si>
  <si>
    <t xml:space="preserve">Gestión y ejecución de tareas y actividades de información y atención a usuarios.
Consultas educativas de estudiantes y docentes </t>
  </si>
  <si>
    <t>Uso prolongado e inadecuado de la voz en el desarrollo de la clase.</t>
  </si>
  <si>
    <t xml:space="preserve"> Implementación de seguridad privada. Control de acceso de personal interno y ajeno a la institución. Implementar uso de carnet estudiantil al ingreso y egreso de las instalaciones.</t>
  </si>
  <si>
    <t>Venta de alimentos</t>
  </si>
  <si>
    <t>BIOMECÁNICOS: Carga Estática de Pie</t>
  </si>
  <si>
    <t>Lesiones osteomusculares</t>
  </si>
  <si>
    <t xml:space="preserve">MECANICOS: contacto con superficies o sustancias calientes </t>
  </si>
  <si>
    <t>Exposición en preparación de alimentos (Manipulación de horno)</t>
  </si>
  <si>
    <t>Lesiones en la piel, quemaduras</t>
  </si>
  <si>
    <t xml:space="preserve">Inspecciones de seguridad a proveedores y contratistas </t>
  </si>
  <si>
    <t>Todas la actividades</t>
  </si>
  <si>
    <t>Ninguno</t>
  </si>
  <si>
    <t xml:space="preserve">Implementar SVE de conservación de la Voz, Realizar pausas activas durante la jornada laboral.  
Hidratación de mucosa bucal ( ingesta de agua)         </t>
  </si>
  <si>
    <t xml:space="preserve">Biblioteca / Biblioteca Virtual </t>
  </si>
  <si>
    <t>Venta de alimentos al personal de la institución, uso de hornos microondas</t>
  </si>
  <si>
    <t>Manipulación de equipos energizados (Microondas, neveras / enfriadores), presencia de cables e instalaciones eléctricas.</t>
  </si>
  <si>
    <t xml:space="preserve">Atención de usuarios de la cafetería </t>
  </si>
  <si>
    <t>INTERPRETACION DEL NR</t>
  </si>
  <si>
    <t>1. Condiciones de seguridad: Accidentes de tránsito</t>
  </si>
  <si>
    <t>1. Uso prolongado e inadecuado de la voz en el desarrollo de la clase
2. Condiciones de Seguridad( Trabajo en Alturas mas de 1.50 mts).</t>
  </si>
  <si>
    <t>MATRIZ DE IDENTIFICACION DE PELIGROS Y VALORACION DE RIESGOS</t>
  </si>
  <si>
    <t>Codigo</t>
  </si>
  <si>
    <t>OD-TH-PRL-002</t>
  </si>
  <si>
    <t>Version</t>
  </si>
  <si>
    <t>Fecha</t>
  </si>
  <si>
    <t>RECTORIA</t>
  </si>
  <si>
    <t>CARGO</t>
  </si>
  <si>
    <t xml:space="preserve">OFICINA TERCER PISO </t>
  </si>
  <si>
    <t>Atención  a los entes de control, trabajdores y/o Usuario</t>
  </si>
  <si>
    <t>Recibir a los entes de control, 
gestionar recursos, brindar informes al concejo distrital, evaluar a sus trabajadores.</t>
  </si>
  <si>
    <t xml:space="preserve">Primer piso </t>
  </si>
  <si>
    <t>CONTROL INTERNO</t>
  </si>
  <si>
    <t>DIRECTOR DE PLANEACION</t>
  </si>
  <si>
    <t>COMUNICACIONES</t>
  </si>
  <si>
    <t>SEGUNDO PISO</t>
  </si>
  <si>
    <t xml:space="preserve">SOPORTE Y DESARROLLO TECNOLÓGICO </t>
  </si>
  <si>
    <t>ENTRE PISO (ENTRE EL PRIMER Y SEGUNDO PISO )</t>
  </si>
  <si>
    <t>VICERRECTOR ACADEMICO</t>
  </si>
  <si>
    <t>Dirigir y promover, de acuerdo con las políticas del consejo directivo y las directrices del rector de la institución y de la vicerrectoría, el desarrollo de las actividades académicas, del medio institucional y administrativas en la unidad académica, entendidas estas según la definición estatutaria y en la perspectiva de los principios y valores que determinan la identidad de la institución, Labores administrativas</t>
  </si>
  <si>
    <t xml:space="preserve">
INVESTIGACIÓN, INNOVACIÓN Y/O CREACIÓN ARTÍSTICA Y CULTURAL
</t>
  </si>
  <si>
    <t xml:space="preserve">
RELACIONAMIENTO CON EL SECTOR EXTERNO
</t>
  </si>
  <si>
    <t xml:space="preserve">EGRESADOS
</t>
  </si>
  <si>
    <t>Sala de docente (segundo piso)</t>
  </si>
  <si>
    <t xml:space="preserve">BIENESTAR INSTITUCIONAL
</t>
  </si>
  <si>
    <t xml:space="preserve">PRIMER PISO </t>
  </si>
  <si>
    <t>Fortalecer el desarrollo integral de la comunidad institucional propiciando espacios de interacción que generen la búsqueda de bienestar, y así mismo proporcionar orientación y generar acciones que favorezcan la inclusión y permanencia</t>
  </si>
  <si>
    <t>Afianzar de vínculos con los egresados como un espacio para dinamizar procesos de comunicación y fidelización generando estrategias de participación y retroalimentación a los procesos institucionales.</t>
  </si>
  <si>
    <t>Proporcionar alternativas de solución necesidades y problemáticas sociales identificadas, a través de la aplicación del conocimiento en actividades y proyectos generados en el ejercicio de la docencia y la investigación para el mejoramiento de la calidad de vida de las comunidades y fundamentados la responsabilidad social institucional</t>
  </si>
  <si>
    <t xml:space="preserve">
Fortalecer el ejercicio investigativo en los estudiantes y docentes investigadores, utilizando como estrategia pertinente la ejecución de un programa de investigación con el propósito de consolidar la cultura investigativa institucional y proponer la construcción de nuevos conocimientos y saberes.
</t>
  </si>
  <si>
    <t>Administrar los recursos informáticos de acuerdo a las directrices institucionales, normas y reglamentos legales de manera eficiente y eficaz para satisfacer las necesidades de las parte interesadas</t>
  </si>
  <si>
    <t>Desarrollar estrategias de comunicación organizacional y de visibilizarían, utilizando medios de comunicación eficaces que garanticen la difusión y el intercambio oportuno y trasparente de la información con los diferentes grupos de interés internos y externos, además contribuyendo al posicionamiento de la institución.</t>
  </si>
  <si>
    <t>Realizar evaluación, análisis y oportunidades de mejora de la gestión organizacional, buscando una adecuada administración, protección de los recursos y aplicación de medidas para analizar y valorar y prevenir los riesgos por proceso y de corrupción</t>
  </si>
  <si>
    <t xml:space="preserve">Definir las directrices de la Institución con base en los lineamientos, normas y reglamentos de las partes interesadas.                                                                                            Contribuir al mejoramiento permanente de la calidad educativa en la Institución a partir de procesos de Autoevaluación Institucional. 
Asegurar el mantenimiento y fortalecimiento del Sistema Integrado de Gestión de la Institución mediante el uso de mecanismos que contribuyan a la mejora continua de los procesos. 
Liderar y coordinar  la obtención y renovación de la acreditación en alta calidad institucional.
</t>
  </si>
  <si>
    <t xml:space="preserve">INTERACCIÓN NACIONAL E INTERNACIONAL
</t>
  </si>
  <si>
    <t>Coordinar y gestionar las actividades de cooperación internacional de la institución, fomentar y gestionar la movilidad de estudiantes y docentes propios y extranjeros, becas+100:108</t>
  </si>
  <si>
    <t xml:space="preserve">CENTRO DE IDIOMAS 
</t>
  </si>
  <si>
    <t>Prestar servicios a la comunidad a través de tres funciones principales: La mejora en el conocimiento de lengua extranjera. La integración a través de actividades como encuentros, clubes y debates y la acreditación lingüística.</t>
  </si>
  <si>
    <t xml:space="preserve">Apoyar los procesos de docencia, investigación, proyección social y administrativos, facilitando los recurso de información de manera eficaz y eficiente
Promover los medios didácticos para facilitar el proceso enseñanza-aprendizaje y los requerimientos de las partes interesadas
Fortalecer las actividades de educación presencial incorporando las nuevas tecnologías de la información y la comunicación en el proceso de enseñanzas-aprendizaje 
</t>
  </si>
  <si>
    <t xml:space="preserve">SIAC
</t>
  </si>
  <si>
    <t xml:space="preserve">Dirigir el funcionamiento del sistema interno de aseguramiento de la calidad y liderar el mejoramiento permanente de la calidad educativa en la Institución a partir de procesos de Autoevaluación de programas de pregrado y posgrado, que permitan la obtención y renovación de registros calificados y acreditación de los programas. 
Liderar y coordinar la renovación y obtención de registros calificados de la institución, así como las acreditaciones de alta calidad de los programas. 
</t>
  </si>
  <si>
    <t xml:space="preserve">Plan Lector
</t>
  </si>
  <si>
    <t xml:space="preserve">SEGUNDO PISO SALA DE PROFESORES </t>
  </si>
  <si>
    <t xml:space="preserve">Generar estrategias ideadas para la mejora de la competencia lectora y el desarrollo del hábito lector, para el mejoramiento de puntajes en la prueba TyT y saber PRO </t>
  </si>
  <si>
    <t xml:space="preserve">ADMISIONES, REGISTRO Y CONTROL 
</t>
  </si>
  <si>
    <t xml:space="preserve">Suministrar la información sobre los programas, requisitos y procedimientos para ser admitidos en la Institución y generar reporte de admitidos. Formalizar la calidad del estudiante activo de la institución. Asegurar que los registros académicos sean veraz, confiables y oportunos </t>
  </si>
  <si>
    <t xml:space="preserve">Cambio de carácter, Cambio de diligenciamiento del formato en cuanto de cambio de cargos, se le agrega una columna (numero de expuestos), ubicación de las oficinas </t>
  </si>
  <si>
    <t>DECANOS(Facultad Administración y Turismo, Facultad Arquitectura e Ingeniería y Facultad de Ciencias Sociales y Educación)</t>
  </si>
  <si>
    <t xml:space="preserve">Gestión Documental 
</t>
  </si>
  <si>
    <t xml:space="preserve">Administrar los documentos que reposan en la institución de acuerdo con la ley general de archivo </t>
  </si>
  <si>
    <t>Contratación</t>
  </si>
  <si>
    <t>SEGUNDO PISO, SALON RAFAEL NUÑEZ</t>
  </si>
  <si>
    <t>Adelantar los procesos de contratación para la adquisición de bienes y servicios que requieran las diferentes dependencias, garantizando la aplicación de las normas de contratación estar vigentes</t>
  </si>
  <si>
    <t xml:space="preserve">Financiera y Contable </t>
  </si>
  <si>
    <t xml:space="preserve">Promover y controlar los recursos financieros para alcanzar de manera efectiva el logro de los objetivos institucionales, y así mismo la información financiera para la toma de decisiones </t>
  </si>
  <si>
    <t>Infraestructura Física e inventario</t>
  </si>
  <si>
    <t xml:space="preserve">Proponer por mantener el buen estado de funcionamiento la plata física de las Institución, atendiendo de manera eficiente y oportuna las necesidades de la comunidad 
Propender por mantener el buen estado de funcionamiento de equipos de la Institución, mediante los servicios de mantenimiento general, vigilancia, seguridad y aseo, atendiendo de manera eficiente y oportuna las necesidades
</t>
  </si>
  <si>
    <t>Talento Humano</t>
  </si>
  <si>
    <t>Contribuir al desarrollo de competencia, habilidades y la motivación para el fortalecimiento de Talento Humano de la Institución universitaria mayor de Cartagena</t>
  </si>
  <si>
    <t>AREA</t>
  </si>
  <si>
    <t>ACTIVIDADES DESARROLLADAS</t>
  </si>
  <si>
    <t xml:space="preserve">DOCENTES CON FUNCIIONES ADMINISTRATIVAS DE SUPERVICION </t>
  </si>
  <si>
    <t xml:space="preserve">EMPRESAS EXTERNAS </t>
  </si>
  <si>
    <t xml:space="preserve">DOCENTE </t>
  </si>
  <si>
    <t xml:space="preserve">VISITAS DE SUPERVICION A LOS CENTROS DE PRACTICAS CON CONVENIO CON LA UMAYOR </t>
  </si>
  <si>
    <t>Actualizacion por ocurrencia de un accidente laboral</t>
  </si>
  <si>
    <t>TAREAS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</si>
</sst>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 * #,##0.00_ ;_ [$€]\ * \-#,##0.00_ ;_ [$€]\ * &quot;-&quot;??_ ;_ @_ "/>
  </numFmts>
  <fonts count="43" x14ac:knownFonts="1">
    <font>
      <sz val="11"/>
      <color theme="1"/>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scheme val="minor"/>
    </font>
    <font>
      <sz val="10"/>
      <color theme="1"/>
      <name val="Arial"/>
      <family val="2"/>
    </font>
    <font>
      <sz val="12"/>
      <color theme="1"/>
      <name val="Calibri"/>
      <family val="2"/>
      <scheme val="minor"/>
    </font>
    <font>
      <b/>
      <sz val="11"/>
      <color theme="1"/>
      <name val="Calibri"/>
      <family val="2"/>
      <scheme val="minor"/>
    </font>
    <font>
      <b/>
      <sz val="9"/>
      <color theme="1"/>
      <name val="Arial"/>
      <family val="2"/>
    </font>
    <font>
      <sz val="9"/>
      <color theme="1"/>
      <name val="Arial"/>
      <family val="2"/>
    </font>
    <font>
      <b/>
      <sz val="12"/>
      <color theme="1"/>
      <name val="Calibri"/>
      <family val="2"/>
      <scheme val="minor"/>
    </font>
    <font>
      <b/>
      <sz val="11"/>
      <color theme="1"/>
      <name val="Arial"/>
      <family val="2"/>
    </font>
    <font>
      <b/>
      <sz val="10"/>
      <color rgb="FFFFFFFF"/>
      <name val="Arial"/>
      <family val="2"/>
    </font>
    <font>
      <b/>
      <sz val="10"/>
      <color theme="1"/>
      <name val="Arial"/>
      <family val="2"/>
    </font>
    <font>
      <b/>
      <sz val="11"/>
      <color rgb="FF000000"/>
      <name val="Calibri"/>
      <family val="2"/>
    </font>
    <font>
      <b/>
      <sz val="11"/>
      <color theme="0"/>
      <name val="Calibri"/>
      <family val="2"/>
    </font>
    <font>
      <sz val="11"/>
      <name val="Calibri"/>
      <family val="2"/>
    </font>
    <font>
      <b/>
      <sz val="12"/>
      <name val="Calibri"/>
      <family val="2"/>
      <scheme val="minor"/>
    </font>
    <font>
      <b/>
      <sz val="11"/>
      <color rgb="FFFFFFFF"/>
      <name val="Calibri"/>
      <family val="2"/>
    </font>
    <font>
      <sz val="11"/>
      <name val="Calibri"/>
      <family val="2"/>
      <scheme val="minor"/>
    </font>
    <font>
      <sz val="11"/>
      <color indexed="8"/>
      <name val="Calibri"/>
      <family val="2"/>
      <scheme val="minor"/>
    </font>
    <font>
      <sz val="11"/>
      <color rgb="FF000000"/>
      <name val="Calibri"/>
      <family val="2"/>
      <scheme val="minor"/>
    </font>
    <font>
      <b/>
      <sz val="11"/>
      <color rgb="FF000000"/>
      <name val="Calibri"/>
      <family val="2"/>
      <scheme val="minor"/>
    </font>
    <font>
      <b/>
      <sz val="12"/>
      <color indexed="8"/>
      <name val="Calibri"/>
      <family val="2"/>
      <scheme val="minor"/>
    </font>
    <font>
      <sz val="11"/>
      <name val="Arial"/>
      <family val="2"/>
    </font>
    <font>
      <b/>
      <sz val="22"/>
      <name val="Calibri"/>
      <family val="2"/>
      <scheme val="minor"/>
    </font>
    <font>
      <b/>
      <sz val="11"/>
      <name val="Calibri"/>
      <family val="2"/>
      <scheme val="minor"/>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1" tint="0.14999847407452621"/>
        <bgColor indexed="64"/>
      </patternFill>
    </fill>
    <fill>
      <patternFill patternType="solid">
        <fgColor rgb="FFFFFF00"/>
        <bgColor indexed="64"/>
      </patternFill>
    </fill>
    <fill>
      <patternFill patternType="solid">
        <fgColor rgb="FF548DD4"/>
        <bgColor indexed="64"/>
      </patternFill>
    </fill>
    <fill>
      <patternFill patternType="solid">
        <fgColor rgb="FFFABF8F"/>
        <bgColor indexed="64"/>
      </patternFill>
    </fill>
    <fill>
      <patternFill patternType="solid">
        <fgColor rgb="FFE36C0A"/>
        <bgColor indexed="64"/>
      </patternFill>
    </fill>
    <fill>
      <patternFill patternType="solid">
        <fgColor rgb="FFFF0000"/>
        <bgColor indexed="64"/>
      </patternFill>
    </fill>
    <fill>
      <patternFill patternType="solid">
        <fgColor rgb="FF00B050"/>
        <bgColor indexed="64"/>
      </patternFill>
    </fill>
    <fill>
      <patternFill patternType="solid">
        <fgColor theme="4" tint="0.39997558519241921"/>
        <bgColor indexed="64"/>
      </patternFill>
    </fill>
    <fill>
      <patternFill patternType="solid">
        <fgColor theme="4" tint="0.39997558519241921"/>
        <bgColor rgb="FFFF0000"/>
      </patternFill>
    </fill>
    <fill>
      <patternFill patternType="solid">
        <fgColor theme="6" tint="0.39997558519241921"/>
        <bgColor indexed="64"/>
      </patternFill>
    </fill>
    <fill>
      <patternFill patternType="solid">
        <fgColor rgb="FFFFFFFF"/>
        <bgColor indexed="64"/>
      </patternFill>
    </fill>
    <fill>
      <patternFill patternType="solid">
        <fgColor rgb="FF009900"/>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rgb="FF000000"/>
      </right>
      <top/>
      <bottom/>
      <diagonal/>
    </border>
    <border>
      <left style="thin">
        <color indexed="55"/>
      </left>
      <right style="thin">
        <color indexed="55"/>
      </right>
      <top style="thin">
        <color indexed="55"/>
      </top>
      <bottom style="thin">
        <color indexed="55"/>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rgb="FF000000"/>
      </right>
      <top style="thin">
        <color rgb="FF000000"/>
      </top>
      <bottom style="thin">
        <color rgb="FF000000"/>
      </bottom>
      <diagonal/>
    </border>
  </borders>
  <cellStyleXfs count="5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20"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20" fillId="15" borderId="0" applyNumberFormat="0" applyBorder="0" applyAlignment="0" applyProtection="0"/>
    <xf numFmtId="0" fontId="5" fillId="4" borderId="0" applyNumberFormat="0" applyBorder="0" applyAlignment="0" applyProtection="0"/>
    <xf numFmtId="0" fontId="6" fillId="16" borderId="1" applyNumberFormat="0" applyAlignment="0" applyProtection="0"/>
    <xf numFmtId="0" fontId="7" fillId="17"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0" fillId="7" borderId="1" applyNumberFormat="0" applyAlignment="0" applyProtection="0"/>
    <xf numFmtId="164" fontId="3" fillId="0" borderId="0" applyFont="0" applyFill="0" applyBorder="0" applyAlignment="0" applyProtection="0"/>
    <xf numFmtId="164" fontId="2" fillId="0" borderId="0" applyFont="0" applyFill="0" applyBorder="0" applyAlignment="0" applyProtection="0"/>
    <xf numFmtId="0" fontId="11" fillId="3" borderId="0" applyNumberFormat="0" applyBorder="0" applyAlignment="0" applyProtection="0"/>
    <xf numFmtId="0" fontId="12" fillId="22" borderId="0" applyNumberFormat="0" applyBorder="0" applyAlignment="0" applyProtection="0"/>
    <xf numFmtId="0" fontId="3" fillId="0" borderId="0"/>
    <xf numFmtId="0" fontId="3" fillId="0" borderId="0"/>
    <xf numFmtId="0" fontId="3" fillId="0" borderId="0"/>
    <xf numFmtId="0" fontId="2" fillId="0" borderId="0"/>
    <xf numFmtId="0" fontId="2" fillId="0" borderId="0"/>
    <xf numFmtId="0" fontId="3" fillId="23" borderId="4" applyNumberFormat="0" applyFont="0" applyAlignment="0" applyProtection="0"/>
    <xf numFmtId="0" fontId="2" fillId="23" borderId="4" applyNumberFormat="0" applyFont="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9" fillId="0" borderId="8" applyNumberFormat="0" applyFill="0" applyAlignment="0" applyProtection="0"/>
    <xf numFmtId="0" fontId="16" fillId="0" borderId="0" applyNumberFormat="0" applyFill="0" applyBorder="0" applyAlignment="0" applyProtection="0"/>
    <xf numFmtId="0" fontId="19" fillId="0" borderId="9" applyNumberFormat="0" applyFill="0" applyAlignment="0" applyProtection="0"/>
    <xf numFmtId="0" fontId="2" fillId="0" borderId="0"/>
  </cellStyleXfs>
  <cellXfs count="194">
    <xf numFmtId="0" fontId="0" fillId="0" borderId="0" xfId="0"/>
    <xf numFmtId="0" fontId="0" fillId="0" borderId="0" xfId="0" applyFill="1"/>
    <xf numFmtId="0" fontId="0" fillId="0" borderId="0" xfId="0"/>
    <xf numFmtId="0" fontId="0" fillId="0" borderId="0" xfId="0"/>
    <xf numFmtId="0" fontId="0" fillId="0" borderId="0" xfId="0" applyBorder="1" applyAlignment="1">
      <alignment horizontal="center" vertical="center" wrapText="1"/>
    </xf>
    <xf numFmtId="0" fontId="0" fillId="0" borderId="11" xfId="0" applyBorder="1"/>
    <xf numFmtId="0" fontId="0" fillId="24" borderId="0" xfId="0" applyFill="1" applyBorder="1" applyAlignment="1">
      <alignment horizontal="center" vertical="center" wrapText="1"/>
    </xf>
    <xf numFmtId="0" fontId="0" fillId="24" borderId="0" xfId="0" applyFill="1"/>
    <xf numFmtId="0" fontId="0" fillId="0" borderId="0" xfId="0"/>
    <xf numFmtId="0" fontId="0" fillId="0" borderId="0" xfId="0" applyAlignment="1">
      <alignment wrapText="1"/>
    </xf>
    <xf numFmtId="0" fontId="0" fillId="0" borderId="0" xfId="0" applyAlignment="1">
      <alignment horizontal="center" wrapText="1"/>
    </xf>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left" vertical="top" wrapText="1"/>
    </xf>
    <xf numFmtId="0" fontId="0" fillId="0" borderId="10" xfId="0" applyFont="1" applyBorder="1" applyAlignment="1">
      <alignment horizontal="left" vertical="top" wrapText="1"/>
    </xf>
    <xf numFmtId="0" fontId="23" fillId="26" borderId="10" xfId="0" applyFont="1" applyFill="1" applyBorder="1" applyAlignment="1">
      <alignment horizontal="center" wrapText="1"/>
    </xf>
    <xf numFmtId="0" fontId="23" fillId="26" borderId="10" xfId="0" applyFont="1" applyFill="1" applyBorder="1" applyAlignment="1">
      <alignment horizontal="center" vertical="center" wrapText="1"/>
    </xf>
    <xf numFmtId="0" fontId="23" fillId="26" borderId="10" xfId="0" applyFont="1" applyFill="1" applyBorder="1" applyAlignment="1">
      <alignment horizontal="center" vertical="center"/>
    </xf>
    <xf numFmtId="0" fontId="26" fillId="26" borderId="10" xfId="0" applyFont="1" applyFill="1" applyBorder="1" applyAlignment="1">
      <alignment horizontal="center" vertical="center" wrapText="1"/>
    </xf>
    <xf numFmtId="0" fontId="26" fillId="26" borderId="10" xfId="0" applyFont="1" applyFill="1" applyBorder="1" applyAlignment="1">
      <alignment horizontal="center" vertical="center"/>
    </xf>
    <xf numFmtId="0" fontId="22" fillId="0" borderId="10" xfId="0" applyFont="1" applyBorder="1" applyAlignment="1">
      <alignment horizontal="center" vertical="center" wrapText="1"/>
    </xf>
    <xf numFmtId="0" fontId="22" fillId="0" borderId="10" xfId="0" applyFont="1" applyBorder="1" applyAlignment="1">
      <alignment horizontal="left" vertical="center" wrapText="1"/>
    </xf>
    <xf numFmtId="0" fontId="23" fillId="26" borderId="27" xfId="0" applyFont="1" applyFill="1" applyBorder="1" applyAlignment="1">
      <alignment horizontal="center" wrapText="1"/>
    </xf>
    <xf numFmtId="0" fontId="23" fillId="26" borderId="28" xfId="0" applyFont="1" applyFill="1" applyBorder="1" applyAlignment="1">
      <alignment horizontal="center" vertical="center" wrapText="1"/>
    </xf>
    <xf numFmtId="0" fontId="23" fillId="26" borderId="29" xfId="0" applyFont="1" applyFill="1" applyBorder="1" applyAlignment="1">
      <alignment horizontal="center" vertical="center"/>
    </xf>
    <xf numFmtId="0" fontId="0" fillId="0" borderId="30" xfId="0" applyBorder="1" applyAlignment="1">
      <alignment horizontal="center" vertical="center" wrapText="1"/>
    </xf>
    <xf numFmtId="0" fontId="0" fillId="0" borderId="31" xfId="0" applyFont="1" applyBorder="1" applyAlignment="1">
      <alignment horizontal="left" vertical="top" wrapText="1"/>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left" vertical="top" wrapText="1"/>
    </xf>
    <xf numFmtId="0" fontId="25" fillId="0" borderId="0" xfId="0" applyFont="1" applyBorder="1" applyAlignment="1">
      <alignment horizontal="center" vertical="center"/>
    </xf>
    <xf numFmtId="0" fontId="25" fillId="0" borderId="31" xfId="0" applyFont="1" applyBorder="1" applyAlignment="1">
      <alignment horizontal="left" vertical="top" wrapText="1"/>
    </xf>
    <xf numFmtId="0" fontId="24" fillId="0" borderId="0" xfId="0" applyFont="1" applyBorder="1" applyAlignment="1">
      <alignment horizontal="center"/>
    </xf>
    <xf numFmtId="0" fontId="25" fillId="0" borderId="10" xfId="0" applyFont="1" applyBorder="1" applyAlignment="1">
      <alignment horizontal="center" vertical="center"/>
    </xf>
    <xf numFmtId="0" fontId="23" fillId="26" borderId="27" xfId="0" applyFont="1" applyFill="1" applyBorder="1" applyAlignment="1">
      <alignment horizontal="center" vertical="center" wrapText="1"/>
    </xf>
    <xf numFmtId="0" fontId="24" fillId="26" borderId="28" xfId="0" applyFont="1" applyFill="1" applyBorder="1" applyAlignment="1">
      <alignment horizontal="center" vertical="center" wrapText="1"/>
    </xf>
    <xf numFmtId="0" fontId="24" fillId="26" borderId="29" xfId="0" applyFont="1" applyFill="1" applyBorder="1" applyAlignment="1">
      <alignment horizontal="center" vertical="center" wrapText="1"/>
    </xf>
    <xf numFmtId="0" fontId="25" fillId="0" borderId="30" xfId="0" applyFont="1" applyBorder="1" applyAlignment="1">
      <alignment horizontal="center" vertical="center" wrapText="1"/>
    </xf>
    <xf numFmtId="0" fontId="25" fillId="0" borderId="31" xfId="0" applyFont="1" applyBorder="1" applyAlignment="1">
      <alignment wrapText="1"/>
    </xf>
    <xf numFmtId="0" fontId="0" fillId="0" borderId="31" xfId="0" applyBorder="1" applyAlignment="1">
      <alignment wrapText="1"/>
    </xf>
    <xf numFmtId="0" fontId="25" fillId="0" borderId="33" xfId="0" applyFont="1" applyBorder="1" applyAlignment="1">
      <alignment horizontal="center" vertical="center"/>
    </xf>
    <xf numFmtId="0" fontId="0" fillId="0" borderId="34" xfId="0" applyBorder="1" applyAlignment="1">
      <alignment wrapText="1"/>
    </xf>
    <xf numFmtId="0" fontId="21" fillId="30" borderId="19" xfId="0" applyFont="1" applyFill="1" applyBorder="1" applyAlignment="1">
      <alignment horizontal="justify" vertical="center" wrapText="1"/>
    </xf>
    <xf numFmtId="0" fontId="29" fillId="30" borderId="22" xfId="0" applyFont="1" applyFill="1" applyBorder="1" applyAlignment="1">
      <alignment horizontal="justify" vertical="center" wrapText="1"/>
    </xf>
    <xf numFmtId="16" fontId="29" fillId="30" borderId="22" xfId="0" applyNumberFormat="1" applyFont="1" applyFill="1" applyBorder="1" applyAlignment="1">
      <alignment horizontal="justify" vertical="center" wrapText="1"/>
    </xf>
    <xf numFmtId="0" fontId="29" fillId="31" borderId="25" xfId="0" applyFont="1" applyFill="1" applyBorder="1" applyAlignment="1">
      <alignment horizontal="justify" vertical="center" wrapText="1"/>
    </xf>
    <xf numFmtId="0" fontId="0" fillId="31" borderId="25" xfId="0" applyFill="1" applyBorder="1" applyAlignment="1">
      <alignment vertical="top" wrapText="1"/>
    </xf>
    <xf numFmtId="0" fontId="0" fillId="31" borderId="26" xfId="0" applyFill="1" applyBorder="1" applyAlignment="1">
      <alignment vertical="top" wrapText="1"/>
    </xf>
    <xf numFmtId="0" fontId="29" fillId="32" borderId="22" xfId="0" applyFont="1" applyFill="1" applyBorder="1" applyAlignment="1">
      <alignment horizontal="justify" vertical="center" wrapText="1"/>
    </xf>
    <xf numFmtId="0" fontId="29" fillId="28" borderId="22" xfId="0" applyFont="1" applyFill="1" applyBorder="1" applyAlignment="1">
      <alignment horizontal="justify" vertical="center" wrapText="1"/>
    </xf>
    <xf numFmtId="0" fontId="29" fillId="33" borderId="22" xfId="0" applyFont="1" applyFill="1" applyBorder="1" applyAlignment="1">
      <alignment horizontal="justify" vertical="center" wrapText="1"/>
    </xf>
    <xf numFmtId="0" fontId="30" fillId="24" borderId="23" xfId="0" applyFont="1" applyFill="1" applyBorder="1" applyAlignment="1">
      <alignment horizontal="center" vertical="top" wrapText="1" readingOrder="1"/>
    </xf>
    <xf numFmtId="0" fontId="31" fillId="27" borderId="23" xfId="0" applyFont="1" applyFill="1" applyBorder="1" applyAlignment="1">
      <alignment horizontal="center" vertical="top" readingOrder="1"/>
    </xf>
    <xf numFmtId="0" fontId="30" fillId="25" borderId="23" xfId="0" applyFont="1" applyFill="1" applyBorder="1" applyAlignment="1">
      <alignment horizontal="center" vertical="top" wrapText="1" readingOrder="1"/>
    </xf>
    <xf numFmtId="0" fontId="31" fillId="27" borderId="23" xfId="0" applyFont="1" applyFill="1" applyBorder="1" applyAlignment="1">
      <alignment horizontal="center" vertical="top" wrapText="1" readingOrder="1"/>
    </xf>
    <xf numFmtId="0" fontId="30" fillId="26" borderId="23" xfId="0" applyFont="1" applyFill="1" applyBorder="1" applyAlignment="1">
      <alignment horizontal="center" vertical="top" wrapText="1" readingOrder="1"/>
    </xf>
    <xf numFmtId="0" fontId="29" fillId="32" borderId="36" xfId="0" applyFont="1" applyFill="1" applyBorder="1" applyAlignment="1">
      <alignment horizontal="center" vertical="center" wrapText="1"/>
    </xf>
    <xf numFmtId="0" fontId="29" fillId="28" borderId="36" xfId="0" applyFont="1" applyFill="1" applyBorder="1" applyAlignment="1">
      <alignment horizontal="center" vertical="center" wrapText="1"/>
    </xf>
    <xf numFmtId="0" fontId="29" fillId="33" borderId="36" xfId="0" applyFont="1" applyFill="1" applyBorder="1" applyAlignment="1">
      <alignment horizontal="center" vertical="center" wrapText="1"/>
    </xf>
    <xf numFmtId="0" fontId="0" fillId="0" borderId="34" xfId="0" applyBorder="1"/>
    <xf numFmtId="0" fontId="0" fillId="0" borderId="32" xfId="0" applyBorder="1"/>
    <xf numFmtId="0" fontId="35" fillId="24" borderId="12" xfId="0" applyFont="1" applyFill="1" applyBorder="1" applyAlignment="1">
      <alignment horizontal="center" vertical="center" wrapText="1"/>
    </xf>
    <xf numFmtId="0" fontId="35" fillId="24" borderId="44" xfId="0" applyFont="1" applyFill="1" applyBorder="1" applyAlignment="1">
      <alignment horizontal="center" vertical="center" wrapText="1"/>
    </xf>
    <xf numFmtId="0" fontId="37" fillId="24" borderId="0" xfId="0" applyFont="1" applyFill="1" applyAlignment="1">
      <alignment horizontal="center" vertical="center" wrapText="1"/>
    </xf>
    <xf numFmtId="0" fontId="37" fillId="24" borderId="45" xfId="0" applyFont="1" applyFill="1" applyBorder="1" applyAlignment="1">
      <alignment horizontal="center" vertical="center" wrapText="1"/>
    </xf>
    <xf numFmtId="0" fontId="35" fillId="24" borderId="37" xfId="0" applyFont="1" applyFill="1" applyBorder="1" applyAlignment="1" applyProtection="1">
      <alignment horizontal="center" vertical="center" wrapText="1"/>
    </xf>
    <xf numFmtId="0" fontId="35" fillId="24" borderId="10" xfId="0" applyFont="1" applyFill="1" applyBorder="1" applyAlignment="1" applyProtection="1">
      <alignment horizontal="center" vertical="center" wrapText="1"/>
    </xf>
    <xf numFmtId="0" fontId="23" fillId="36" borderId="10" xfId="0" applyFont="1" applyFill="1" applyBorder="1" applyAlignment="1">
      <alignment horizontal="center" vertical="center" wrapText="1"/>
    </xf>
    <xf numFmtId="0" fontId="23" fillId="36" borderId="10" xfId="0" applyFont="1" applyFill="1" applyBorder="1" applyAlignment="1">
      <alignment horizontal="center" wrapText="1"/>
    </xf>
    <xf numFmtId="0" fontId="38" fillId="36" borderId="13" xfId="0" applyFont="1" applyFill="1" applyBorder="1" applyAlignment="1">
      <alignment horizontal="center" vertical="center" wrapText="1"/>
    </xf>
    <xf numFmtId="0" fontId="0" fillId="32" borderId="10" xfId="0" applyFont="1" applyFill="1" applyBorder="1"/>
    <xf numFmtId="0" fontId="0" fillId="28" borderId="10" xfId="0" applyFont="1" applyFill="1" applyBorder="1"/>
    <xf numFmtId="0" fontId="38" fillId="36" borderId="10" xfId="0" applyFont="1" applyFill="1" applyBorder="1" applyAlignment="1">
      <alignment horizontal="center" vertical="center" wrapText="1"/>
    </xf>
    <xf numFmtId="0" fontId="0" fillId="33" borderId="10" xfId="0" applyFont="1" applyFill="1" applyBorder="1"/>
    <xf numFmtId="0" fontId="0" fillId="24" borderId="0" xfId="0" applyFont="1" applyFill="1" applyAlignment="1">
      <alignment vertical="center" wrapText="1"/>
    </xf>
    <xf numFmtId="0" fontId="0" fillId="24" borderId="0" xfId="0" applyFont="1" applyFill="1"/>
    <xf numFmtId="0" fontId="0" fillId="24" borderId="0" xfId="0" applyFill="1" applyAlignment="1">
      <alignment vertical="center" wrapText="1"/>
    </xf>
    <xf numFmtId="0" fontId="0" fillId="32" borderId="10" xfId="0" applyFont="1" applyFill="1" applyBorder="1" applyAlignment="1">
      <alignment vertical="center"/>
    </xf>
    <xf numFmtId="0" fontId="0" fillId="0" borderId="0" xfId="0" applyBorder="1"/>
    <xf numFmtId="0" fontId="0" fillId="24" borderId="10" xfId="0" applyFont="1" applyFill="1" applyBorder="1" applyAlignment="1" applyProtection="1">
      <alignment horizontal="center" vertical="center" wrapText="1"/>
      <protection locked="0"/>
    </xf>
    <xf numFmtId="0" fontId="37" fillId="24" borderId="10" xfId="0" applyFont="1" applyFill="1" applyBorder="1" applyAlignment="1">
      <alignment horizontal="center" vertical="center" wrapText="1"/>
    </xf>
    <xf numFmtId="0" fontId="0" fillId="24" borderId="10" xfId="0" applyFont="1" applyFill="1" applyBorder="1" applyAlignment="1" applyProtection="1">
      <alignment horizontal="center" vertical="center" wrapText="1"/>
    </xf>
    <xf numFmtId="0" fontId="34" fillId="35" borderId="46" xfId="0" applyFont="1" applyFill="1" applyBorder="1" applyAlignment="1">
      <alignment horizontal="center" vertical="center" wrapText="1"/>
    </xf>
    <xf numFmtId="0" fontId="0" fillId="24" borderId="12" xfId="0" applyFont="1" applyFill="1" applyBorder="1" applyAlignment="1">
      <alignment horizontal="center" vertical="center" wrapText="1"/>
    </xf>
    <xf numFmtId="0" fontId="36" fillId="24" borderId="12" xfId="0" applyFont="1" applyFill="1" applyBorder="1" applyAlignment="1">
      <alignment horizontal="center" vertical="center" wrapText="1"/>
    </xf>
    <xf numFmtId="0" fontId="36" fillId="24" borderId="10" xfId="0" applyFont="1" applyFill="1" applyBorder="1" applyAlignment="1">
      <alignment horizontal="center" vertical="center" wrapText="1"/>
    </xf>
    <xf numFmtId="0" fontId="35" fillId="24" borderId="10"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40" fillId="24" borderId="10" xfId="0" applyFont="1" applyFill="1" applyBorder="1" applyAlignment="1">
      <alignment horizontal="center" vertical="center" wrapText="1"/>
    </xf>
    <xf numFmtId="0" fontId="0" fillId="32" borderId="10" xfId="0" applyFont="1" applyFill="1" applyBorder="1" applyAlignment="1">
      <alignment vertical="center" wrapText="1"/>
    </xf>
    <xf numFmtId="0" fontId="0" fillId="28" borderId="10" xfId="0" applyFont="1" applyFill="1" applyBorder="1" applyAlignment="1">
      <alignment vertical="center" wrapText="1"/>
    </xf>
    <xf numFmtId="0" fontId="0" fillId="28" borderId="10" xfId="0" applyFont="1" applyFill="1" applyBorder="1" applyAlignment="1">
      <alignment horizontal="center" vertical="center" wrapText="1"/>
    </xf>
    <xf numFmtId="0" fontId="0" fillId="24" borderId="12"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0" fillId="24" borderId="41" xfId="0" applyFont="1" applyFill="1" applyBorder="1" applyAlignment="1">
      <alignment horizontal="center" vertical="center" wrapText="1"/>
    </xf>
    <xf numFmtId="0" fontId="36" fillId="24" borderId="41" xfId="0" applyFont="1" applyFill="1" applyBorder="1" applyAlignment="1">
      <alignment horizontal="center" vertical="center" wrapText="1"/>
    </xf>
    <xf numFmtId="0" fontId="35" fillId="24" borderId="41" xfId="0" applyFont="1" applyFill="1" applyBorder="1" applyAlignment="1">
      <alignment horizontal="center" vertical="center" wrapText="1"/>
    </xf>
    <xf numFmtId="0" fontId="35" fillId="24" borderId="57" xfId="0" applyFont="1" applyFill="1" applyBorder="1" applyAlignment="1">
      <alignment horizontal="center" vertical="center" wrapText="1"/>
    </xf>
    <xf numFmtId="0" fontId="36" fillId="37" borderId="10"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0" fillId="24" borderId="12" xfId="0" applyFont="1" applyFill="1" applyBorder="1" applyAlignment="1">
      <alignment horizontal="center" vertical="center" wrapText="1"/>
    </xf>
    <xf numFmtId="0" fontId="0" fillId="0" borderId="53" xfId="0" applyBorder="1" applyAlignment="1">
      <alignment horizontal="center" vertical="center"/>
    </xf>
    <xf numFmtId="0" fontId="0" fillId="24" borderId="10" xfId="0" applyFont="1" applyFill="1" applyBorder="1" applyAlignment="1">
      <alignment horizontal="center" vertical="center" wrapText="1"/>
    </xf>
    <xf numFmtId="0" fontId="0" fillId="24" borderId="12" xfId="0" applyFont="1" applyFill="1" applyBorder="1" applyAlignment="1">
      <alignment horizontal="center" vertical="center" wrapText="1"/>
    </xf>
    <xf numFmtId="0" fontId="26" fillId="24" borderId="11" xfId="0" applyFont="1" applyFill="1" applyBorder="1" applyAlignment="1">
      <alignment horizontal="center" vertical="center" wrapText="1"/>
    </xf>
    <xf numFmtId="0" fontId="42" fillId="0" borderId="10" xfId="0" applyFont="1" applyBorder="1" applyAlignment="1">
      <alignment horizontal="left" vertical="center"/>
    </xf>
    <xf numFmtId="14" fontId="42" fillId="0" borderId="10" xfId="0" applyNumberFormat="1" applyFont="1" applyBorder="1" applyAlignment="1">
      <alignment horizontal="left" vertical="center"/>
    </xf>
    <xf numFmtId="0" fontId="39" fillId="38" borderId="10" xfId="0" applyFont="1" applyFill="1" applyBorder="1" applyAlignment="1">
      <alignment horizontal="center" vertical="center" wrapText="1"/>
    </xf>
    <xf numFmtId="0" fontId="39" fillId="38" borderId="10" xfId="0" applyFont="1" applyFill="1" applyBorder="1" applyAlignment="1">
      <alignment horizontal="center" vertical="center" textRotation="90" wrapText="1"/>
    </xf>
    <xf numFmtId="14" fontId="42" fillId="0" borderId="10" xfId="0" applyNumberFormat="1" applyFont="1" applyBorder="1" applyAlignment="1">
      <alignment horizontal="center" vertical="center"/>
    </xf>
    <xf numFmtId="14" fontId="23" fillId="0" borderId="30" xfId="0" applyNumberFormat="1" applyFont="1" applyBorder="1" applyAlignment="1">
      <alignment horizontal="center" vertical="center"/>
    </xf>
    <xf numFmtId="0" fontId="26" fillId="24" borderId="10" xfId="0" applyFont="1" applyFill="1" applyBorder="1" applyAlignment="1">
      <alignment horizontal="center" vertical="center" wrapText="1"/>
    </xf>
    <xf numFmtId="0" fontId="0" fillId="24" borderId="10" xfId="0" applyFont="1" applyFill="1" applyBorder="1" applyAlignment="1">
      <alignment horizontal="center" vertical="center" wrapText="1"/>
    </xf>
    <xf numFmtId="0" fontId="26" fillId="24" borderId="12" xfId="0" applyFont="1" applyFill="1" applyBorder="1" applyAlignment="1">
      <alignment horizontal="center" vertical="center" wrapText="1"/>
    </xf>
    <xf numFmtId="0" fontId="26" fillId="24" borderId="14" xfId="0" applyFont="1" applyFill="1" applyBorder="1" applyAlignment="1">
      <alignment horizontal="center" vertical="center" wrapText="1"/>
    </xf>
    <xf numFmtId="0" fontId="26" fillId="24" borderId="13" xfId="0" applyFont="1" applyFill="1" applyBorder="1" applyAlignment="1">
      <alignment horizontal="center" vertical="center" wrapText="1"/>
    </xf>
    <xf numFmtId="0" fontId="26" fillId="24" borderId="10" xfId="0" applyFont="1" applyFill="1" applyBorder="1" applyAlignment="1" applyProtection="1">
      <alignment horizontal="center" vertical="center" wrapText="1"/>
    </xf>
    <xf numFmtId="0" fontId="0" fillId="24" borderId="12" xfId="0" applyFont="1" applyFill="1" applyBorder="1" applyAlignment="1">
      <alignment horizontal="center" vertical="center" wrapText="1"/>
    </xf>
    <xf numFmtId="0" fontId="0" fillId="24" borderId="14" xfId="0" applyFont="1" applyFill="1" applyBorder="1" applyAlignment="1">
      <alignment horizontal="center" vertical="center" wrapText="1"/>
    </xf>
    <xf numFmtId="0" fontId="0" fillId="24" borderId="13" xfId="0" applyFont="1" applyFill="1" applyBorder="1" applyAlignment="1">
      <alignment horizontal="center" vertical="center" wrapText="1"/>
    </xf>
    <xf numFmtId="0" fontId="33" fillId="24" borderId="12" xfId="0" applyFont="1" applyFill="1" applyBorder="1" applyAlignment="1" applyProtection="1">
      <alignment horizontal="center" vertical="center" wrapText="1"/>
    </xf>
    <xf numFmtId="0" fontId="33" fillId="24" borderId="14" xfId="0" applyFont="1" applyFill="1" applyBorder="1" applyAlignment="1" applyProtection="1">
      <alignment horizontal="center" vertical="center" wrapText="1"/>
    </xf>
    <xf numFmtId="0" fontId="33" fillId="24" borderId="13" xfId="0" applyFont="1" applyFill="1" applyBorder="1" applyAlignment="1" applyProtection="1">
      <alignment horizontal="center" vertical="center" wrapText="1"/>
    </xf>
    <xf numFmtId="0" fontId="39" fillId="24" borderId="12" xfId="0" applyFont="1" applyFill="1" applyBorder="1" applyAlignment="1">
      <alignment horizontal="center" vertical="center" wrapText="1"/>
    </xf>
    <xf numFmtId="0" fontId="39" fillId="24" borderId="14" xfId="0" applyFont="1" applyFill="1" applyBorder="1" applyAlignment="1">
      <alignment horizontal="center" vertical="center" wrapText="1"/>
    </xf>
    <xf numFmtId="0" fontId="39" fillId="24" borderId="13" xfId="0" applyFont="1" applyFill="1" applyBorder="1" applyAlignment="1">
      <alignment horizontal="center" vertical="center" wrapText="1"/>
    </xf>
    <xf numFmtId="0" fontId="26" fillId="24" borderId="39" xfId="0" applyFont="1" applyFill="1" applyBorder="1" applyAlignment="1">
      <alignment horizontal="center" vertical="center" wrapText="1"/>
    </xf>
    <xf numFmtId="0" fontId="26" fillId="24" borderId="11" xfId="0" applyFont="1" applyFill="1" applyBorder="1" applyAlignment="1">
      <alignment horizontal="center" vertical="center" wrapText="1"/>
    </xf>
    <xf numFmtId="0" fontId="26" fillId="24" borderId="38" xfId="0" applyFont="1" applyFill="1" applyBorder="1" applyAlignment="1">
      <alignment horizontal="center" vertical="center" wrapText="1"/>
    </xf>
    <xf numFmtId="0" fontId="39" fillId="24" borderId="10" xfId="0" applyFont="1" applyFill="1" applyBorder="1" applyAlignment="1">
      <alignment horizontal="center" vertical="center" wrapText="1"/>
    </xf>
    <xf numFmtId="0" fontId="33" fillId="24" borderId="10" xfId="0" applyFont="1" applyFill="1" applyBorder="1" applyAlignment="1">
      <alignment horizontal="center" vertical="center" wrapText="1"/>
    </xf>
    <xf numFmtId="0" fontId="2" fillId="0" borderId="10" xfId="0" applyFont="1" applyBorder="1" applyAlignment="1">
      <alignment horizontal="center"/>
    </xf>
    <xf numFmtId="0" fontId="41" fillId="0" borderId="54" xfId="0" applyFont="1" applyBorder="1" applyAlignment="1">
      <alignment horizontal="center" vertical="center"/>
    </xf>
    <xf numFmtId="0" fontId="41" fillId="0" borderId="55" xfId="0" applyFont="1" applyBorder="1" applyAlignment="1">
      <alignment horizontal="center" vertical="center"/>
    </xf>
    <xf numFmtId="0" fontId="41" fillId="0" borderId="39" xfId="0" applyFont="1" applyBorder="1" applyAlignment="1">
      <alignment horizontal="center" vertical="center"/>
    </xf>
    <xf numFmtId="0" fontId="41" fillId="0" borderId="56" xfId="0" applyFont="1" applyBorder="1" applyAlignment="1">
      <alignment horizontal="center" vertical="center"/>
    </xf>
    <xf numFmtId="0" fontId="41" fillId="0" borderId="0" xfId="0" applyFont="1" applyBorder="1" applyAlignment="1">
      <alignment horizontal="center" vertical="center"/>
    </xf>
    <xf numFmtId="0" fontId="41" fillId="0" borderId="11" xfId="0" applyFont="1" applyBorder="1" applyAlignment="1">
      <alignment horizontal="center" vertical="center"/>
    </xf>
    <xf numFmtId="0" fontId="41" fillId="0" borderId="50" xfId="0" applyFont="1" applyBorder="1" applyAlignment="1">
      <alignment horizontal="center" vertical="center"/>
    </xf>
    <xf numFmtId="0" fontId="41" fillId="0" borderId="15" xfId="0" applyFont="1" applyBorder="1" applyAlignment="1">
      <alignment horizontal="center" vertical="center"/>
    </xf>
    <xf numFmtId="0" fontId="41" fillId="0" borderId="38" xfId="0" applyFont="1" applyBorder="1" applyAlignment="1">
      <alignment horizontal="center" vertical="center"/>
    </xf>
    <xf numFmtId="0" fontId="39" fillId="38" borderId="10" xfId="0" applyFont="1" applyFill="1" applyBorder="1" applyAlignment="1">
      <alignment horizontal="center" vertical="center" wrapText="1"/>
    </xf>
    <xf numFmtId="0" fontId="39" fillId="38" borderId="12" xfId="0" applyFont="1" applyFill="1" applyBorder="1" applyAlignment="1">
      <alignment horizontal="center" vertical="center" wrapText="1"/>
    </xf>
    <xf numFmtId="0" fontId="39" fillId="38" borderId="13" xfId="0" applyFont="1" applyFill="1" applyBorder="1" applyAlignment="1">
      <alignment horizontal="center" vertical="center" wrapText="1"/>
    </xf>
    <xf numFmtId="0" fontId="39" fillId="38" borderId="12" xfId="0" applyFont="1" applyFill="1" applyBorder="1" applyAlignment="1">
      <alignment horizontal="center" vertical="center" textRotation="90" wrapText="1"/>
    </xf>
    <xf numFmtId="0" fontId="39" fillId="38" borderId="13" xfId="0" applyFont="1" applyFill="1" applyBorder="1" applyAlignment="1">
      <alignment horizontal="center" vertical="center" textRotation="90" wrapText="1"/>
    </xf>
    <xf numFmtId="0" fontId="33" fillId="24" borderId="10" xfId="0" applyFont="1" applyFill="1" applyBorder="1" applyAlignment="1" applyProtection="1">
      <alignment horizontal="center" vertical="center" wrapText="1"/>
    </xf>
    <xf numFmtId="0" fontId="23" fillId="24" borderId="10" xfId="0" applyFont="1" applyFill="1" applyBorder="1" applyAlignment="1">
      <alignment horizontal="center" vertical="center" wrapText="1"/>
    </xf>
    <xf numFmtId="0" fontId="23" fillId="36" borderId="10" xfId="0" applyFont="1" applyFill="1" applyBorder="1" applyAlignment="1">
      <alignment horizontal="center" vertical="center"/>
    </xf>
    <xf numFmtId="0" fontId="23" fillId="36" borderId="13" xfId="0" applyFont="1" applyFill="1" applyBorder="1" applyAlignment="1">
      <alignment horizontal="center" vertical="center" wrapText="1"/>
    </xf>
    <xf numFmtId="0" fontId="23" fillId="36" borderId="10" xfId="0" applyFont="1" applyFill="1" applyBorder="1" applyAlignment="1">
      <alignment horizontal="center" vertical="center" wrapText="1"/>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3" xfId="0" applyBorder="1" applyAlignment="1">
      <alignment horizontal="center"/>
    </xf>
    <xf numFmtId="0" fontId="0" fillId="0" borderId="42" xfId="0" applyBorder="1" applyAlignment="1">
      <alignment horizontal="center"/>
    </xf>
    <xf numFmtId="0" fontId="34" fillId="35" borderId="51" xfId="0" applyFont="1" applyFill="1" applyBorder="1" applyAlignment="1">
      <alignment horizontal="center" vertical="center" wrapText="1"/>
    </xf>
    <xf numFmtId="0" fontId="32" fillId="34" borderId="52" xfId="0" applyFont="1" applyFill="1" applyBorder="1"/>
    <xf numFmtId="0" fontId="0" fillId="0" borderId="50" xfId="0" applyBorder="1" applyAlignment="1">
      <alignment horizontal="center" wrapText="1"/>
    </xf>
    <xf numFmtId="0" fontId="0" fillId="0" borderId="38" xfId="0" applyBorder="1" applyAlignment="1">
      <alignment horizontal="center" wrapText="1"/>
    </xf>
    <xf numFmtId="0" fontId="33" fillId="0" borderId="47" xfId="0" applyFont="1" applyBorder="1" applyAlignment="1">
      <alignment horizontal="center" vertical="center"/>
    </xf>
    <xf numFmtId="0" fontId="33" fillId="0" borderId="48" xfId="0" applyFont="1" applyBorder="1" applyAlignment="1">
      <alignment horizontal="center" vertical="center"/>
    </xf>
    <xf numFmtId="0" fontId="33" fillId="0" borderId="49" xfId="0" applyFont="1" applyBorder="1" applyAlignment="1">
      <alignment horizontal="center" vertical="center"/>
    </xf>
    <xf numFmtId="0" fontId="26" fillId="0" borderId="15" xfId="0" applyFont="1" applyBorder="1" applyAlignment="1">
      <alignment horizontal="center"/>
    </xf>
    <xf numFmtId="0" fontId="27" fillId="0" borderId="0" xfId="0" applyFont="1" applyAlignment="1">
      <alignment horizontal="center"/>
    </xf>
    <xf numFmtId="0" fontId="30" fillId="24" borderId="16" xfId="0" applyFont="1" applyFill="1" applyBorder="1" applyAlignment="1">
      <alignment horizontal="center" vertical="top" wrapText="1" readingOrder="1"/>
    </xf>
    <xf numFmtId="0" fontId="30" fillId="24" borderId="17" xfId="0" applyFont="1" applyFill="1" applyBorder="1" applyAlignment="1">
      <alignment horizontal="center" vertical="top" wrapText="1" readingOrder="1"/>
    </xf>
    <xf numFmtId="0" fontId="30" fillId="24" borderId="18" xfId="0" applyFont="1" applyFill="1" applyBorder="1" applyAlignment="1">
      <alignment horizontal="center" vertical="center" wrapText="1" readingOrder="1"/>
    </xf>
    <xf numFmtId="0" fontId="30" fillId="24" borderId="19" xfId="0" applyFont="1" applyFill="1" applyBorder="1" applyAlignment="1">
      <alignment horizontal="center" vertical="center" wrapText="1" readingOrder="1"/>
    </xf>
    <xf numFmtId="0" fontId="30" fillId="24" borderId="20" xfId="0" applyFont="1" applyFill="1" applyBorder="1" applyAlignment="1">
      <alignment horizontal="center" vertical="center" wrapText="1" readingOrder="1"/>
    </xf>
    <xf numFmtId="0" fontId="30" fillId="24" borderId="21" xfId="0" applyFont="1" applyFill="1" applyBorder="1" applyAlignment="1">
      <alignment horizontal="center" vertical="center" wrapText="1" readingOrder="1"/>
    </xf>
    <xf numFmtId="0" fontId="30" fillId="24" borderId="22" xfId="0" applyFont="1" applyFill="1" applyBorder="1" applyAlignment="1">
      <alignment horizontal="center" vertical="center" wrapText="1" readingOrder="1"/>
    </xf>
    <xf numFmtId="0" fontId="30" fillId="24" borderId="24" xfId="0" applyFont="1" applyFill="1" applyBorder="1" applyAlignment="1">
      <alignment vertical="center" textRotation="90" wrapText="1" readingOrder="1"/>
    </xf>
    <xf numFmtId="0" fontId="30" fillId="24" borderId="25" xfId="0" applyFont="1" applyFill="1" applyBorder="1" applyAlignment="1">
      <alignment vertical="center" textRotation="90" wrapText="1" readingOrder="1"/>
    </xf>
    <xf numFmtId="0" fontId="30" fillId="24" borderId="26" xfId="0" applyFont="1" applyFill="1" applyBorder="1" applyAlignment="1">
      <alignment vertical="center" textRotation="90" wrapText="1" readingOrder="1"/>
    </xf>
    <xf numFmtId="0" fontId="24" fillId="0" borderId="0" xfId="0" applyFont="1" applyBorder="1" applyAlignment="1">
      <alignment horizontal="center" vertical="center"/>
    </xf>
    <xf numFmtId="0" fontId="24" fillId="0" borderId="35" xfId="0" applyFont="1" applyBorder="1" applyAlignment="1">
      <alignment horizontal="center" vertical="center"/>
    </xf>
    <xf numFmtId="0" fontId="29" fillId="31" borderId="24" xfId="0" applyFont="1" applyFill="1" applyBorder="1" applyAlignment="1">
      <alignment horizontal="center" vertical="center" wrapText="1"/>
    </xf>
    <xf numFmtId="0" fontId="29" fillId="31" borderId="26" xfId="0" applyFont="1" applyFill="1" applyBorder="1" applyAlignment="1">
      <alignment horizontal="center" vertical="center" wrapText="1"/>
    </xf>
    <xf numFmtId="0" fontId="21" fillId="0" borderId="24" xfId="0" applyFont="1" applyBorder="1" applyAlignment="1">
      <alignment vertical="top" wrapText="1"/>
    </xf>
    <xf numFmtId="0" fontId="21" fillId="0" borderId="26" xfId="0" applyFont="1" applyBorder="1" applyAlignment="1">
      <alignment vertical="top" wrapText="1"/>
    </xf>
    <xf numFmtId="0" fontId="21" fillId="33" borderId="24" xfId="0" applyFont="1" applyFill="1" applyBorder="1" applyAlignment="1">
      <alignment vertical="top" wrapText="1"/>
    </xf>
    <xf numFmtId="0" fontId="21" fillId="33" borderId="26" xfId="0" applyFont="1" applyFill="1" applyBorder="1" applyAlignment="1">
      <alignment vertical="top" wrapText="1"/>
    </xf>
    <xf numFmtId="0" fontId="28" fillId="29" borderId="16" xfId="0" applyFont="1" applyFill="1" applyBorder="1" applyAlignment="1">
      <alignment horizontal="justify" vertical="center" wrapText="1"/>
    </xf>
    <xf numFmtId="0" fontId="28" fillId="29" borderId="17" xfId="0" applyFont="1" applyFill="1" applyBorder="1" applyAlignment="1">
      <alignment horizontal="justify" vertical="center" wrapText="1"/>
    </xf>
    <xf numFmtId="0" fontId="28" fillId="29" borderId="21" xfId="0" applyFont="1" applyFill="1" applyBorder="1" applyAlignment="1">
      <alignment horizontal="justify" vertical="center" wrapText="1"/>
    </xf>
    <xf numFmtId="0" fontId="28" fillId="29" borderId="22" xfId="0" applyFont="1" applyFill="1" applyBorder="1" applyAlignment="1">
      <alignment horizontal="justify" vertical="center" wrapText="1"/>
    </xf>
    <xf numFmtId="0" fontId="29" fillId="30" borderId="19" xfId="0" applyFont="1" applyFill="1" applyBorder="1" applyAlignment="1">
      <alignment horizontal="justify" vertical="center" wrapText="1"/>
    </xf>
    <xf numFmtId="0" fontId="29" fillId="30" borderId="20" xfId="0" applyFont="1" applyFill="1" applyBorder="1" applyAlignment="1">
      <alignment horizontal="justify" vertical="center" wrapText="1"/>
    </xf>
    <xf numFmtId="0" fontId="24" fillId="0" borderId="15" xfId="0" applyFont="1" applyBorder="1" applyAlignment="1">
      <alignment horizontal="center" vertical="center"/>
    </xf>
    <xf numFmtId="0" fontId="0" fillId="0" borderId="31" xfId="0" applyBorder="1" applyAlignment="1">
      <alignment horizontal="center" vertical="center"/>
    </xf>
  </cellXfs>
  <cellStyles count="51">
    <cellStyle name="20% - Énfasis1 2" xfId="1"/>
    <cellStyle name="20% - Énfasis2 2" xfId="2"/>
    <cellStyle name="20% - Énfasis3 2" xfId="3"/>
    <cellStyle name="20% - Énfasis4 2" xfId="4"/>
    <cellStyle name="20% - Énfasis5 2" xfId="5"/>
    <cellStyle name="20% - Énfasis6 2" xfId="6"/>
    <cellStyle name="40% - Énfasis1 2" xfId="7"/>
    <cellStyle name="40% - Énfasis2 2" xfId="8"/>
    <cellStyle name="40% - Énfasis3 2" xfId="9"/>
    <cellStyle name="40% - Énfasis4 2" xfId="10"/>
    <cellStyle name="40% - Énfasis5 2" xfId="11"/>
    <cellStyle name="40% - Énfasis6 2" xfId="12"/>
    <cellStyle name="60% - Énfasis1 2" xfId="13"/>
    <cellStyle name="60% - Énfasis2 2" xfId="14"/>
    <cellStyle name="60% - Énfasis3 2" xfId="15"/>
    <cellStyle name="60% - Énfasis4 2" xfId="16"/>
    <cellStyle name="60% - Énfasis5 2" xfId="17"/>
    <cellStyle name="60% - Énfasis6 2" xfId="18"/>
    <cellStyle name="Buena 2" xfId="19"/>
    <cellStyle name="Cálculo 2" xfId="20"/>
    <cellStyle name="Celda de comprobación 2" xfId="21"/>
    <cellStyle name="Celda vinculada 2" xfId="22"/>
    <cellStyle name="Encabezado 4 2" xfId="23"/>
    <cellStyle name="Énfasis1 2" xfId="24"/>
    <cellStyle name="Énfasis2 2" xfId="25"/>
    <cellStyle name="Énfasis3 2" xfId="26"/>
    <cellStyle name="Énfasis4 2" xfId="27"/>
    <cellStyle name="Énfasis5 2" xfId="28"/>
    <cellStyle name="Énfasis6 2" xfId="29"/>
    <cellStyle name="Entrada 2" xfId="30"/>
    <cellStyle name="Euro" xfId="31"/>
    <cellStyle name="Euro 2" xfId="32"/>
    <cellStyle name="Incorrecto 2" xfId="33"/>
    <cellStyle name="Neutral 2" xfId="34"/>
    <cellStyle name="Normal" xfId="0" builtinId="0"/>
    <cellStyle name="Normal 2" xfId="35"/>
    <cellStyle name="Normal 2 2" xfId="36"/>
    <cellStyle name="Normal 2 2 2" xfId="37"/>
    <cellStyle name="Normal 3" xfId="38"/>
    <cellStyle name="Normal 37" xfId="50"/>
    <cellStyle name="Normal 4" xfId="39"/>
    <cellStyle name="Notas 2" xfId="40"/>
    <cellStyle name="Notas 3" xfId="41"/>
    <cellStyle name="Salida 2" xfId="42"/>
    <cellStyle name="Texto de advertencia 2" xfId="43"/>
    <cellStyle name="Texto explicativo 2" xfId="44"/>
    <cellStyle name="Título 1 2" xfId="45"/>
    <cellStyle name="Título 2 2" xfId="46"/>
    <cellStyle name="Título 3 2" xfId="47"/>
    <cellStyle name="Título 4" xfId="48"/>
    <cellStyle name="Total 2" xfId="49"/>
  </cellStyles>
  <dxfs count="448">
    <dxf>
      <fill>
        <patternFill>
          <bgColor rgb="FF92D05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92D05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indexed="17"/>
        </patternFill>
      </fill>
    </dxf>
    <dxf>
      <fill>
        <patternFill>
          <bgColor indexed="51"/>
        </patternFill>
      </fill>
    </dxf>
    <dxf>
      <fill>
        <patternFill>
          <bgColor indexed="10"/>
        </patternFill>
      </fill>
    </dxf>
    <dxf>
      <fill>
        <patternFill>
          <bgColor rgb="FF92D050"/>
        </patternFill>
      </fill>
    </dxf>
    <dxf>
      <fill>
        <patternFill>
          <bgColor rgb="FF00B050"/>
        </patternFill>
      </fill>
    </dxf>
    <dxf>
      <fill>
        <patternFill>
          <bgColor rgb="FFFF0000"/>
        </patternFill>
      </fill>
    </dxf>
    <dxf>
      <fill>
        <patternFill>
          <bgColor rgb="FFFFFF00"/>
        </patternFill>
      </fill>
    </dxf>
  </dxfs>
  <tableStyles count="0" defaultTableStyle="TableStyleMedium9" defaultPivotStyle="PivotStyleLight16"/>
  <colors>
    <mruColors>
      <color rgb="FF009900"/>
      <color rgb="FFFFFFFF"/>
      <color rgb="FF3333FF"/>
      <color rgb="FF99FFCC"/>
      <color rgb="FFFFFFCC"/>
      <color rgb="FF3399FF"/>
      <color rgb="FF66CCFF"/>
      <color rgb="FFCCFFCC"/>
      <color rgb="FFFFCCFF"/>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6</xdr:col>
      <xdr:colOff>1619250</xdr:colOff>
      <xdr:row>259</xdr:row>
      <xdr:rowOff>0</xdr:rowOff>
    </xdr:from>
    <xdr:to>
      <xdr:col>6</xdr:col>
      <xdr:colOff>1619250</xdr:colOff>
      <xdr:row>259</xdr:row>
      <xdr:rowOff>47625</xdr:rowOff>
    </xdr:to>
    <xdr:pic>
      <xdr:nvPicPr>
        <xdr:cNvPr id="2" name="Picture 7">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6994207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6</xdr:col>
      <xdr:colOff>1619250</xdr:colOff>
      <xdr:row>258</xdr:row>
      <xdr:rowOff>0</xdr:rowOff>
    </xdr:from>
    <xdr:to>
      <xdr:col>6</xdr:col>
      <xdr:colOff>1619250</xdr:colOff>
      <xdr:row>258</xdr:row>
      <xdr:rowOff>47625</xdr:rowOff>
    </xdr:to>
    <xdr:pic>
      <xdr:nvPicPr>
        <xdr:cNvPr id="3" name="Picture 7">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6904672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oneCellAnchor>
    <xdr:from>
      <xdr:col>6</xdr:col>
      <xdr:colOff>1619250</xdr:colOff>
      <xdr:row>275</xdr:row>
      <xdr:rowOff>0</xdr:rowOff>
    </xdr:from>
    <xdr:ext cx="0" cy="47625"/>
    <xdr:pic>
      <xdr:nvPicPr>
        <xdr:cNvPr id="4" name="Picture 7">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3632" y="5300382"/>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6</xdr:col>
      <xdr:colOff>1619250</xdr:colOff>
      <xdr:row>274</xdr:row>
      <xdr:rowOff>0</xdr:rowOff>
    </xdr:from>
    <xdr:ext cx="0" cy="47625"/>
    <xdr:pic>
      <xdr:nvPicPr>
        <xdr:cNvPr id="5" name="Picture 7">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3632" y="5300382"/>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6</xdr:col>
      <xdr:colOff>1619250</xdr:colOff>
      <xdr:row>270</xdr:row>
      <xdr:rowOff>0</xdr:rowOff>
    </xdr:from>
    <xdr:ext cx="0" cy="47625"/>
    <xdr:pic>
      <xdr:nvPicPr>
        <xdr:cNvPr id="6" name="Picture 7">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3632" y="73129588"/>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6</xdr:col>
      <xdr:colOff>1619250</xdr:colOff>
      <xdr:row>263</xdr:row>
      <xdr:rowOff>0</xdr:rowOff>
    </xdr:from>
    <xdr:ext cx="0" cy="47625"/>
    <xdr:pic>
      <xdr:nvPicPr>
        <xdr:cNvPr id="7" name="Picture 7">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3632" y="10242176"/>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6</xdr:col>
      <xdr:colOff>1619250</xdr:colOff>
      <xdr:row>262</xdr:row>
      <xdr:rowOff>0</xdr:rowOff>
    </xdr:from>
    <xdr:ext cx="0" cy="47625"/>
    <xdr:pic>
      <xdr:nvPicPr>
        <xdr:cNvPr id="8" name="Picture 7">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3632" y="10242176"/>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6</xdr:col>
      <xdr:colOff>1619250</xdr:colOff>
      <xdr:row>267</xdr:row>
      <xdr:rowOff>0</xdr:rowOff>
    </xdr:from>
    <xdr:ext cx="0" cy="47625"/>
    <xdr:pic>
      <xdr:nvPicPr>
        <xdr:cNvPr id="13" name="Picture 7">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3632" y="3765176"/>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6</xdr:col>
      <xdr:colOff>1619250</xdr:colOff>
      <xdr:row>267</xdr:row>
      <xdr:rowOff>0</xdr:rowOff>
    </xdr:from>
    <xdr:ext cx="0" cy="47625"/>
    <xdr:pic>
      <xdr:nvPicPr>
        <xdr:cNvPr id="14" name="Picture 7">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3632" y="3765176"/>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6</xdr:col>
      <xdr:colOff>1619250</xdr:colOff>
      <xdr:row>272</xdr:row>
      <xdr:rowOff>0</xdr:rowOff>
    </xdr:from>
    <xdr:ext cx="0" cy="47625"/>
    <xdr:pic>
      <xdr:nvPicPr>
        <xdr:cNvPr id="15" name="Picture 7">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3632" y="3765176"/>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6</xdr:col>
      <xdr:colOff>1619250</xdr:colOff>
      <xdr:row>270</xdr:row>
      <xdr:rowOff>0</xdr:rowOff>
    </xdr:from>
    <xdr:ext cx="0" cy="47625"/>
    <xdr:pic>
      <xdr:nvPicPr>
        <xdr:cNvPr id="16" name="Picture 7">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3632" y="3765176"/>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6</xdr:col>
      <xdr:colOff>1619250</xdr:colOff>
      <xdr:row>271</xdr:row>
      <xdr:rowOff>0</xdr:rowOff>
    </xdr:from>
    <xdr:ext cx="0" cy="47625"/>
    <xdr:pic>
      <xdr:nvPicPr>
        <xdr:cNvPr id="17" name="Picture 7">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3632" y="76603412"/>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6</xdr:col>
      <xdr:colOff>1619250</xdr:colOff>
      <xdr:row>244</xdr:row>
      <xdr:rowOff>0</xdr:rowOff>
    </xdr:from>
    <xdr:ext cx="0" cy="47625"/>
    <xdr:pic>
      <xdr:nvPicPr>
        <xdr:cNvPr id="18" name="Picture 7">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3632" y="11385176"/>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6</xdr:col>
      <xdr:colOff>1619250</xdr:colOff>
      <xdr:row>243</xdr:row>
      <xdr:rowOff>0</xdr:rowOff>
    </xdr:from>
    <xdr:ext cx="0" cy="47625"/>
    <xdr:pic>
      <xdr:nvPicPr>
        <xdr:cNvPr id="19" name="Picture 7">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43632" y="11385176"/>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6</xdr:col>
      <xdr:colOff>1619250</xdr:colOff>
      <xdr:row>89</xdr:row>
      <xdr:rowOff>0</xdr:rowOff>
    </xdr:from>
    <xdr:ext cx="0" cy="47625"/>
    <xdr:pic>
      <xdr:nvPicPr>
        <xdr:cNvPr id="21" name="Picture 7">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8750" y="14027523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oneCellAnchor>
  <xdr:oneCellAnchor>
    <xdr:from>
      <xdr:col>0</xdr:col>
      <xdr:colOff>0</xdr:colOff>
      <xdr:row>0</xdr:row>
      <xdr:rowOff>0</xdr:rowOff>
    </xdr:from>
    <xdr:ext cx="1322294" cy="1165412"/>
    <xdr:pic>
      <xdr:nvPicPr>
        <xdr:cNvPr id="22" name="image1.png" title="Imagen"/>
        <xdr:cNvPicPr preferRelativeResize="0"/>
      </xdr:nvPicPr>
      <xdr:blipFill>
        <a:blip xmlns:r="http://schemas.openxmlformats.org/officeDocument/2006/relationships" r:embed="rId2" cstate="print"/>
        <a:stretch>
          <a:fillRect/>
        </a:stretch>
      </xdr:blipFill>
      <xdr:spPr>
        <a:xfrm>
          <a:off x="0" y="0"/>
          <a:ext cx="1322294" cy="1165412"/>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2</xdr:col>
      <xdr:colOff>1238249</xdr:colOff>
      <xdr:row>10</xdr:row>
      <xdr:rowOff>138545</xdr:rowOff>
    </xdr:from>
    <xdr:to>
      <xdr:col>6</xdr:col>
      <xdr:colOff>72005</xdr:colOff>
      <xdr:row>24</xdr:row>
      <xdr:rowOff>123487</xdr:rowOff>
    </xdr:to>
    <xdr:pic>
      <xdr:nvPicPr>
        <xdr:cNvPr id="42" name="Imagen 41"/>
        <xdr:cNvPicPr>
          <a:picLocks noChangeAspect="1"/>
        </xdr:cNvPicPr>
      </xdr:nvPicPr>
      <xdr:blipFill rotWithShape="1">
        <a:blip xmlns:r="http://schemas.openxmlformats.org/officeDocument/2006/relationships" r:embed="rId1"/>
        <a:srcRect t="1285"/>
        <a:stretch/>
      </xdr:blipFill>
      <xdr:spPr>
        <a:xfrm>
          <a:off x="3004704" y="7022522"/>
          <a:ext cx="5847619" cy="26606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5</xdr:row>
      <xdr:rowOff>2468</xdr:rowOff>
    </xdr:from>
    <xdr:to>
      <xdr:col>5</xdr:col>
      <xdr:colOff>752480</xdr:colOff>
      <xdr:row>6</xdr:row>
      <xdr:rowOff>361938</xdr:rowOff>
    </xdr:to>
    <xdr:grpSp>
      <xdr:nvGrpSpPr>
        <xdr:cNvPr id="62" name="Grupo 61"/>
        <xdr:cNvGrpSpPr>
          <a:grpSpLocks/>
        </xdr:cNvGrpSpPr>
      </xdr:nvGrpSpPr>
      <xdr:grpSpPr bwMode="auto">
        <a:xfrm>
          <a:off x="3819525" y="1250243"/>
          <a:ext cx="742955" cy="559495"/>
          <a:chOff x="-362" y="-688"/>
          <a:chExt cx="12593" cy="9655"/>
        </a:xfrm>
      </xdr:grpSpPr>
      <xdr:sp macro="" textlink="">
        <xdr:nvSpPr>
          <xdr:cNvPr id="63" name="Shape 52140"/>
          <xdr:cNvSpPr>
            <a:spLocks/>
          </xdr:cNvSpPr>
        </xdr:nvSpPr>
        <xdr:spPr bwMode="auto">
          <a:xfrm>
            <a:off x="655" y="0"/>
            <a:ext cx="4237" cy="1767"/>
          </a:xfrm>
          <a:custGeom>
            <a:avLst/>
            <a:gdLst>
              <a:gd name="T0" fmla="*/ 0 w 423672"/>
              <a:gd name="T1" fmla="*/ 0 h 176721"/>
              <a:gd name="T2" fmla="*/ 423672 w 423672"/>
              <a:gd name="T3" fmla="*/ 0 h 176721"/>
              <a:gd name="T4" fmla="*/ 423672 w 423672"/>
              <a:gd name="T5" fmla="*/ 176721 h 176721"/>
              <a:gd name="T6" fmla="*/ 0 w 423672"/>
              <a:gd name="T7" fmla="*/ 176721 h 176721"/>
              <a:gd name="T8" fmla="*/ 0 w 423672"/>
              <a:gd name="T9" fmla="*/ 0 h 176721"/>
              <a:gd name="T10" fmla="*/ 0 w 423672"/>
              <a:gd name="T11" fmla="*/ 0 h 176721"/>
              <a:gd name="T12" fmla="*/ 423672 w 423672"/>
              <a:gd name="T13" fmla="*/ 176721 h 176721"/>
            </a:gdLst>
            <a:ahLst/>
            <a:cxnLst>
              <a:cxn ang="0">
                <a:pos x="T0" y="T1"/>
              </a:cxn>
              <a:cxn ang="0">
                <a:pos x="T2" y="T3"/>
              </a:cxn>
              <a:cxn ang="0">
                <a:pos x="T4" y="T5"/>
              </a:cxn>
              <a:cxn ang="0">
                <a:pos x="T6" y="T7"/>
              </a:cxn>
              <a:cxn ang="0">
                <a:pos x="T8" y="T9"/>
              </a:cxn>
            </a:cxnLst>
            <a:rect l="T10" t="T11" r="T12" b="T13"/>
            <a:pathLst>
              <a:path w="423672" h="176721">
                <a:moveTo>
                  <a:pt x="0" y="0"/>
                </a:moveTo>
                <a:lnTo>
                  <a:pt x="423672" y="0"/>
                </a:lnTo>
                <a:lnTo>
                  <a:pt x="423672" y="176721"/>
                </a:lnTo>
                <a:lnTo>
                  <a:pt x="0" y="176721"/>
                </a:lnTo>
                <a:lnTo>
                  <a:pt x="0" y="0"/>
                </a:lnTo>
              </a:path>
            </a:pathLst>
          </a:custGeom>
          <a:solidFill>
            <a:srgbClr val="FFFF00"/>
          </a:solidFill>
          <a:ln>
            <a:noFill/>
          </a:ln>
          <a:extLst>
            <a:ext uri="{91240B29-F687-4F45-9708-019B960494DF}">
              <a14:hiddenLine xmlns:a14="http://schemas.microsoft.com/office/drawing/2010/main" w="0">
                <a:solidFill>
                  <a:srgbClr val="000000"/>
                </a:solidFill>
                <a:miter lim="127000"/>
                <a:headEnd/>
                <a:tailEnd/>
              </a14:hiddenLine>
            </a:ext>
          </a:extLst>
        </xdr:spPr>
        <xdr:txBody>
          <a:bodyPr rot="0" vert="horz" wrap="square" lIns="91440" tIns="45720" rIns="91440" bIns="45720" anchor="t" anchorCtr="0" upright="1">
            <a:noAutofit/>
          </a:bodyPr>
          <a:lstStyle/>
          <a:p>
            <a:endParaRPr lang="es-CO"/>
          </a:p>
        </xdr:txBody>
      </xdr:sp>
      <xdr:sp macro="" textlink="">
        <xdr:nvSpPr>
          <xdr:cNvPr id="64" name="Rectangle 4450"/>
          <xdr:cNvSpPr>
            <a:spLocks noChangeArrowheads="1"/>
          </xdr:cNvSpPr>
        </xdr:nvSpPr>
        <xdr:spPr bwMode="auto">
          <a:xfrm>
            <a:off x="-362" y="-688"/>
            <a:ext cx="5641" cy="2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gn="just">
              <a:lnSpc>
                <a:spcPct val="115000"/>
              </a:lnSpc>
              <a:spcAft>
                <a:spcPts val="0"/>
              </a:spcAft>
            </a:pPr>
            <a:r>
              <a:rPr lang="es-CO" sz="1200" b="1">
                <a:effectLst/>
                <a:latin typeface="Arial" panose="020B0604020202020204" pitchFamily="34" charset="0"/>
                <a:ea typeface="Calibri" panose="020F0502020204030204" pitchFamily="34" charset="0"/>
                <a:cs typeface="Times New Roman" panose="02020603050405020304" pitchFamily="18" charset="0"/>
              </a:rPr>
              <a:t>ll  200</a:t>
            </a:r>
            <a:endParaRPr lang="es-CO" sz="1200">
              <a:effectLst/>
              <a:latin typeface="Arial" panose="020B0604020202020204" pitchFamily="34" charset="0"/>
              <a:ea typeface="Calibri" panose="020F0502020204030204" pitchFamily="34" charset="0"/>
              <a:cs typeface="Times New Roman" panose="02020603050405020304" pitchFamily="18" charset="0"/>
            </a:endParaRPr>
          </a:p>
        </xdr:txBody>
      </xdr:sp>
      <xdr:sp macro="" textlink="">
        <xdr:nvSpPr>
          <xdr:cNvPr id="65" name="Rectangle 4451"/>
          <xdr:cNvSpPr>
            <a:spLocks noChangeArrowheads="1"/>
          </xdr:cNvSpPr>
        </xdr:nvSpPr>
        <xdr:spPr bwMode="auto">
          <a:xfrm>
            <a:off x="4892" y="38"/>
            <a:ext cx="563" cy="2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gn="just">
              <a:lnSpc>
                <a:spcPct val="115000"/>
              </a:lnSpc>
              <a:spcAft>
                <a:spcPts val="0"/>
              </a:spcAft>
            </a:pPr>
            <a:r>
              <a:rPr lang="es-CO" sz="1200">
                <a:effectLst/>
                <a:latin typeface="Arial" panose="020B0604020202020204" pitchFamily="34" charset="0"/>
                <a:ea typeface="Calibri" panose="020F0502020204030204" pitchFamily="34" charset="0"/>
                <a:cs typeface="Times New Roman" panose="02020603050405020304" pitchFamily="18" charset="0"/>
              </a:rPr>
              <a:t> </a:t>
            </a:r>
          </a:p>
        </xdr:txBody>
      </xdr:sp>
      <xdr:sp macro="" textlink="">
        <xdr:nvSpPr>
          <xdr:cNvPr id="66" name="Rectangle 4453"/>
          <xdr:cNvSpPr>
            <a:spLocks noChangeArrowheads="1"/>
          </xdr:cNvSpPr>
        </xdr:nvSpPr>
        <xdr:spPr bwMode="auto">
          <a:xfrm>
            <a:off x="7155" y="2838"/>
            <a:ext cx="5076" cy="2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gn="just">
              <a:lnSpc>
                <a:spcPct val="115000"/>
              </a:lnSpc>
              <a:spcAft>
                <a:spcPts val="0"/>
              </a:spcAft>
            </a:pPr>
            <a:r>
              <a:rPr lang="es-CO" sz="1200" b="1">
                <a:effectLst/>
                <a:latin typeface="Arial" panose="020B0604020202020204" pitchFamily="34" charset="0"/>
                <a:ea typeface="Calibri" panose="020F0502020204030204" pitchFamily="34" charset="0"/>
                <a:cs typeface="Times New Roman" panose="02020603050405020304" pitchFamily="18" charset="0"/>
              </a:rPr>
              <a:t>ll 120</a:t>
            </a:r>
            <a:endParaRPr lang="es-CO" sz="1200">
              <a:effectLst/>
              <a:latin typeface="Arial" panose="020B0604020202020204" pitchFamily="34" charset="0"/>
              <a:ea typeface="Calibri" panose="020F0502020204030204" pitchFamily="34" charset="0"/>
              <a:cs typeface="Times New Roman" panose="02020603050405020304" pitchFamily="18" charset="0"/>
            </a:endParaRPr>
          </a:p>
        </xdr:txBody>
      </xdr:sp>
      <xdr:sp macro="" textlink="">
        <xdr:nvSpPr>
          <xdr:cNvPr id="67" name="Rectangle 4454"/>
          <xdr:cNvSpPr>
            <a:spLocks noChangeArrowheads="1"/>
          </xdr:cNvSpPr>
        </xdr:nvSpPr>
        <xdr:spPr bwMode="auto">
          <a:xfrm>
            <a:off x="9189" y="2674"/>
            <a:ext cx="563" cy="2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gn="just">
              <a:lnSpc>
                <a:spcPct val="115000"/>
              </a:lnSpc>
              <a:spcAft>
                <a:spcPts val="0"/>
              </a:spcAft>
            </a:pPr>
            <a:r>
              <a:rPr lang="es-CO" sz="1200">
                <a:effectLst/>
                <a:latin typeface="Arial" panose="020B0604020202020204" pitchFamily="34" charset="0"/>
                <a:ea typeface="Calibri" panose="020F0502020204030204" pitchFamily="34" charset="0"/>
                <a:cs typeface="Times New Roman" panose="02020603050405020304" pitchFamily="18" charset="0"/>
              </a:rPr>
              <a:t> </a:t>
            </a:r>
          </a:p>
        </xdr:txBody>
      </xdr:sp>
      <xdr:sp macro="" textlink="">
        <xdr:nvSpPr>
          <xdr:cNvPr id="68" name="Shape 4474"/>
          <xdr:cNvSpPr>
            <a:spLocks/>
          </xdr:cNvSpPr>
        </xdr:nvSpPr>
        <xdr:spPr bwMode="auto">
          <a:xfrm>
            <a:off x="-201" y="-237"/>
            <a:ext cx="11948" cy="9204"/>
          </a:xfrm>
          <a:custGeom>
            <a:avLst/>
            <a:gdLst>
              <a:gd name="T0" fmla="*/ 984504 w 984504"/>
              <a:gd name="T1" fmla="*/ 0 h 591693"/>
              <a:gd name="T2" fmla="*/ 0 w 984504"/>
              <a:gd name="T3" fmla="*/ 591693 h 591693"/>
              <a:gd name="T4" fmla="*/ 0 w 984504"/>
              <a:gd name="T5" fmla="*/ 0 h 591693"/>
              <a:gd name="T6" fmla="*/ 984504 w 984504"/>
              <a:gd name="T7" fmla="*/ 591693 h 591693"/>
            </a:gdLst>
            <a:ahLst/>
            <a:cxnLst>
              <a:cxn ang="0">
                <a:pos x="T0" y="T1"/>
              </a:cxn>
              <a:cxn ang="0">
                <a:pos x="T2" y="T3"/>
              </a:cxn>
            </a:cxnLst>
            <a:rect l="T4" t="T5" r="T6" b="T7"/>
            <a:pathLst>
              <a:path w="984504" h="591693">
                <a:moveTo>
                  <a:pt x="984504" y="0"/>
                </a:moveTo>
                <a:lnTo>
                  <a:pt x="0" y="591693"/>
                </a:lnTo>
              </a:path>
            </a:pathLst>
          </a:custGeom>
          <a:noFill/>
          <a:ln w="6096">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CO"/>
          </a:p>
        </xdr:txBody>
      </xdr:sp>
    </xdr:grpSp>
    <xdr:clientData/>
  </xdr:twoCellAnchor>
  <xdr:twoCellAnchor>
    <xdr:from>
      <xdr:col>3</xdr:col>
      <xdr:colOff>28575</xdr:colOff>
      <xdr:row>9</xdr:row>
      <xdr:rowOff>76200</xdr:rowOff>
    </xdr:from>
    <xdr:to>
      <xdr:col>3</xdr:col>
      <xdr:colOff>714375</xdr:colOff>
      <xdr:row>10</xdr:row>
      <xdr:rowOff>409576</xdr:rowOff>
    </xdr:to>
    <xdr:grpSp>
      <xdr:nvGrpSpPr>
        <xdr:cNvPr id="69" name="Grupo 68"/>
        <xdr:cNvGrpSpPr>
          <a:grpSpLocks/>
        </xdr:cNvGrpSpPr>
      </xdr:nvGrpSpPr>
      <xdr:grpSpPr bwMode="auto">
        <a:xfrm>
          <a:off x="2314575" y="2381250"/>
          <a:ext cx="685800" cy="619126"/>
          <a:chOff x="0" y="0"/>
          <a:chExt cx="10045" cy="9204"/>
        </a:xfrm>
      </xdr:grpSpPr>
      <xdr:sp macro="" textlink="">
        <xdr:nvSpPr>
          <xdr:cNvPr id="70" name="Shape 52141"/>
          <xdr:cNvSpPr>
            <a:spLocks/>
          </xdr:cNvSpPr>
        </xdr:nvSpPr>
        <xdr:spPr bwMode="auto">
          <a:xfrm>
            <a:off x="640" y="0"/>
            <a:ext cx="3813" cy="1752"/>
          </a:xfrm>
          <a:custGeom>
            <a:avLst/>
            <a:gdLst>
              <a:gd name="T0" fmla="*/ 0 w 381305"/>
              <a:gd name="T1" fmla="*/ 0 h 175260"/>
              <a:gd name="T2" fmla="*/ 381305 w 381305"/>
              <a:gd name="T3" fmla="*/ 0 h 175260"/>
              <a:gd name="T4" fmla="*/ 381305 w 381305"/>
              <a:gd name="T5" fmla="*/ 175260 h 175260"/>
              <a:gd name="T6" fmla="*/ 0 w 381305"/>
              <a:gd name="T7" fmla="*/ 175260 h 175260"/>
              <a:gd name="T8" fmla="*/ 0 w 381305"/>
              <a:gd name="T9" fmla="*/ 0 h 175260"/>
              <a:gd name="T10" fmla="*/ 0 w 381305"/>
              <a:gd name="T11" fmla="*/ 0 h 175260"/>
              <a:gd name="T12" fmla="*/ 381305 w 381305"/>
              <a:gd name="T13" fmla="*/ 175260 h 175260"/>
            </a:gdLst>
            <a:ahLst/>
            <a:cxnLst>
              <a:cxn ang="0">
                <a:pos x="T0" y="T1"/>
              </a:cxn>
              <a:cxn ang="0">
                <a:pos x="T2" y="T3"/>
              </a:cxn>
              <a:cxn ang="0">
                <a:pos x="T4" y="T5"/>
              </a:cxn>
              <a:cxn ang="0">
                <a:pos x="T6" y="T7"/>
              </a:cxn>
              <a:cxn ang="0">
                <a:pos x="T8" y="T9"/>
              </a:cxn>
            </a:cxnLst>
            <a:rect l="T10" t="T11" r="T12" b="T13"/>
            <a:pathLst>
              <a:path w="381305" h="175260">
                <a:moveTo>
                  <a:pt x="0" y="0"/>
                </a:moveTo>
                <a:lnTo>
                  <a:pt x="381305" y="0"/>
                </a:lnTo>
                <a:lnTo>
                  <a:pt x="381305" y="175260"/>
                </a:lnTo>
                <a:lnTo>
                  <a:pt x="0" y="175260"/>
                </a:lnTo>
                <a:lnTo>
                  <a:pt x="0" y="0"/>
                </a:lnTo>
              </a:path>
            </a:pathLst>
          </a:custGeom>
          <a:solidFill>
            <a:srgbClr val="FFFF00"/>
          </a:solidFill>
          <a:ln>
            <a:noFill/>
          </a:ln>
          <a:extLst>
            <a:ext uri="{91240B29-F687-4F45-9708-019B960494DF}">
              <a14:hiddenLine xmlns:a14="http://schemas.microsoft.com/office/drawing/2010/main" w="0">
                <a:solidFill>
                  <a:srgbClr val="000000"/>
                </a:solidFill>
                <a:round/>
                <a:headEnd/>
                <a:tailEnd/>
              </a14:hiddenLine>
            </a:ext>
          </a:extLst>
        </xdr:spPr>
        <xdr:txBody>
          <a:bodyPr rot="0" vert="horz" wrap="square" lIns="91440" tIns="45720" rIns="91440" bIns="45720" anchor="t" anchorCtr="0" upright="1">
            <a:noAutofit/>
          </a:bodyPr>
          <a:lstStyle/>
          <a:p>
            <a:endParaRPr lang="es-CO"/>
          </a:p>
        </xdr:txBody>
      </xdr:sp>
      <xdr:sp macro="" textlink="">
        <xdr:nvSpPr>
          <xdr:cNvPr id="71" name="Rectangle 4548"/>
          <xdr:cNvSpPr>
            <a:spLocks noChangeArrowheads="1"/>
          </xdr:cNvSpPr>
        </xdr:nvSpPr>
        <xdr:spPr bwMode="auto">
          <a:xfrm>
            <a:off x="640" y="38"/>
            <a:ext cx="5075" cy="2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gn="just">
              <a:lnSpc>
                <a:spcPct val="115000"/>
              </a:lnSpc>
              <a:spcAft>
                <a:spcPts val="0"/>
              </a:spcAft>
            </a:pPr>
            <a:r>
              <a:rPr lang="es-CO" sz="1200" b="1">
                <a:effectLst/>
                <a:latin typeface="Arial" panose="020B0604020202020204" pitchFamily="34" charset="0"/>
                <a:ea typeface="Calibri" panose="020F0502020204030204" pitchFamily="34" charset="0"/>
                <a:cs typeface="Times New Roman" panose="02020603050405020304" pitchFamily="18" charset="0"/>
              </a:rPr>
              <a:t>ll 200</a:t>
            </a:r>
            <a:endParaRPr lang="es-CO" sz="1200">
              <a:effectLst/>
              <a:latin typeface="Arial" panose="020B0604020202020204" pitchFamily="34" charset="0"/>
              <a:ea typeface="Calibri" panose="020F0502020204030204" pitchFamily="34" charset="0"/>
              <a:cs typeface="Times New Roman" panose="02020603050405020304" pitchFamily="18" charset="0"/>
            </a:endParaRPr>
          </a:p>
        </xdr:txBody>
      </xdr:sp>
      <xdr:sp macro="" textlink="">
        <xdr:nvSpPr>
          <xdr:cNvPr id="72" name="Rectangle 4549"/>
          <xdr:cNvSpPr>
            <a:spLocks noChangeArrowheads="1"/>
          </xdr:cNvSpPr>
        </xdr:nvSpPr>
        <xdr:spPr bwMode="auto">
          <a:xfrm>
            <a:off x="4452" y="38"/>
            <a:ext cx="563" cy="2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gn="just">
              <a:lnSpc>
                <a:spcPct val="115000"/>
              </a:lnSpc>
              <a:spcAft>
                <a:spcPts val="0"/>
              </a:spcAft>
            </a:pPr>
            <a:r>
              <a:rPr lang="es-CO" sz="1200">
                <a:effectLst/>
                <a:latin typeface="Arial" panose="020B0604020202020204" pitchFamily="34" charset="0"/>
                <a:ea typeface="Calibri" panose="020F0502020204030204" pitchFamily="34" charset="0"/>
                <a:cs typeface="Times New Roman" panose="02020603050405020304" pitchFamily="18" charset="0"/>
              </a:rPr>
              <a:t> </a:t>
            </a:r>
          </a:p>
        </xdr:txBody>
      </xdr:sp>
      <xdr:sp macro="" textlink="">
        <xdr:nvSpPr>
          <xdr:cNvPr id="73" name="Rectangle 4550"/>
          <xdr:cNvSpPr>
            <a:spLocks noChangeArrowheads="1"/>
          </xdr:cNvSpPr>
        </xdr:nvSpPr>
        <xdr:spPr bwMode="auto">
          <a:xfrm>
            <a:off x="640" y="2659"/>
            <a:ext cx="563" cy="2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gn="just">
              <a:lnSpc>
                <a:spcPct val="115000"/>
              </a:lnSpc>
              <a:spcAft>
                <a:spcPts val="0"/>
              </a:spcAft>
            </a:pPr>
            <a:r>
              <a:rPr lang="es-CO" sz="1200">
                <a:effectLst/>
                <a:latin typeface="Arial" panose="020B0604020202020204" pitchFamily="34" charset="0"/>
                <a:ea typeface="Calibri" panose="020F0502020204030204" pitchFamily="34" charset="0"/>
                <a:cs typeface="Times New Roman" panose="02020603050405020304" pitchFamily="18" charset="0"/>
              </a:rPr>
              <a:t> </a:t>
            </a:r>
          </a:p>
        </xdr:txBody>
      </xdr:sp>
      <xdr:sp macro="" textlink="">
        <xdr:nvSpPr>
          <xdr:cNvPr id="74" name="Shape 4598"/>
          <xdr:cNvSpPr>
            <a:spLocks/>
          </xdr:cNvSpPr>
        </xdr:nvSpPr>
        <xdr:spPr bwMode="auto">
          <a:xfrm>
            <a:off x="0" y="0"/>
            <a:ext cx="10045" cy="9204"/>
          </a:xfrm>
          <a:custGeom>
            <a:avLst/>
            <a:gdLst>
              <a:gd name="T0" fmla="*/ 1004570 w 1004570"/>
              <a:gd name="T1" fmla="*/ 0 h 920445"/>
              <a:gd name="T2" fmla="*/ 0 w 1004570"/>
              <a:gd name="T3" fmla="*/ 920445 h 920445"/>
              <a:gd name="T4" fmla="*/ 0 w 1004570"/>
              <a:gd name="T5" fmla="*/ 0 h 920445"/>
              <a:gd name="T6" fmla="*/ 1004570 w 1004570"/>
              <a:gd name="T7" fmla="*/ 920445 h 920445"/>
            </a:gdLst>
            <a:ahLst/>
            <a:cxnLst>
              <a:cxn ang="0">
                <a:pos x="T0" y="T1"/>
              </a:cxn>
              <a:cxn ang="0">
                <a:pos x="T2" y="T3"/>
              </a:cxn>
            </a:cxnLst>
            <a:rect l="T4" t="T5" r="T6" b="T7"/>
            <a:pathLst>
              <a:path w="1004570" h="920445">
                <a:moveTo>
                  <a:pt x="1004570" y="0"/>
                </a:moveTo>
                <a:lnTo>
                  <a:pt x="0" y="920445"/>
                </a:lnTo>
              </a:path>
            </a:pathLst>
          </a:custGeom>
          <a:noFill/>
          <a:ln w="6096">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CO"/>
          </a:p>
        </xdr:txBody>
      </xdr:sp>
    </xdr:grpSp>
    <xdr:clientData/>
  </xdr:twoCellAnchor>
  <xdr:twoCellAnchor>
    <xdr:from>
      <xdr:col>5</xdr:col>
      <xdr:colOff>75877</xdr:colOff>
      <xdr:row>9</xdr:row>
      <xdr:rowOff>40032</xdr:rowOff>
    </xdr:from>
    <xdr:to>
      <xdr:col>5</xdr:col>
      <xdr:colOff>638168</xdr:colOff>
      <xdr:row>10</xdr:row>
      <xdr:rowOff>339725</xdr:rowOff>
    </xdr:to>
    <xdr:grpSp>
      <xdr:nvGrpSpPr>
        <xdr:cNvPr id="75" name="Grupo 74"/>
        <xdr:cNvGrpSpPr>
          <a:grpSpLocks/>
        </xdr:cNvGrpSpPr>
      </xdr:nvGrpSpPr>
      <xdr:grpSpPr bwMode="auto">
        <a:xfrm>
          <a:off x="3885877" y="2345082"/>
          <a:ext cx="562291" cy="652118"/>
          <a:chOff x="-1994" y="-529"/>
          <a:chExt cx="13030" cy="9733"/>
        </a:xfrm>
      </xdr:grpSpPr>
      <xdr:sp macro="" textlink="">
        <xdr:nvSpPr>
          <xdr:cNvPr id="76" name="Rectangle 4565"/>
          <xdr:cNvSpPr>
            <a:spLocks noChangeArrowheads="1"/>
          </xdr:cNvSpPr>
        </xdr:nvSpPr>
        <xdr:spPr bwMode="auto">
          <a:xfrm>
            <a:off x="-1994" y="-529"/>
            <a:ext cx="4508" cy="2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gn="just">
              <a:lnSpc>
                <a:spcPct val="115000"/>
              </a:lnSpc>
              <a:spcAft>
                <a:spcPts val="0"/>
              </a:spcAft>
            </a:pPr>
            <a:r>
              <a:rPr lang="es-CO" sz="1200" b="1">
                <a:effectLst/>
                <a:latin typeface="Arial" panose="020B0604020202020204" pitchFamily="34" charset="0"/>
                <a:ea typeface="Calibri" panose="020F0502020204030204" pitchFamily="34" charset="0"/>
                <a:cs typeface="Times New Roman" panose="02020603050405020304" pitchFamily="18" charset="0"/>
              </a:rPr>
              <a:t>lll 40</a:t>
            </a:r>
            <a:endParaRPr lang="es-CO" sz="1200">
              <a:effectLst/>
              <a:latin typeface="Arial" panose="020B0604020202020204" pitchFamily="34" charset="0"/>
              <a:ea typeface="Calibri" panose="020F0502020204030204" pitchFamily="34" charset="0"/>
              <a:cs typeface="Times New Roman" panose="02020603050405020304" pitchFamily="18" charset="0"/>
            </a:endParaRPr>
          </a:p>
        </xdr:txBody>
      </xdr:sp>
      <xdr:sp macro="" textlink="">
        <xdr:nvSpPr>
          <xdr:cNvPr id="77" name="Rectangle 4566"/>
          <xdr:cNvSpPr>
            <a:spLocks noChangeArrowheads="1"/>
          </xdr:cNvSpPr>
        </xdr:nvSpPr>
        <xdr:spPr bwMode="auto">
          <a:xfrm>
            <a:off x="4038" y="38"/>
            <a:ext cx="563" cy="2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gn="just">
              <a:lnSpc>
                <a:spcPct val="115000"/>
              </a:lnSpc>
              <a:spcAft>
                <a:spcPts val="0"/>
              </a:spcAft>
            </a:pPr>
            <a:r>
              <a:rPr lang="es-CO" sz="1200">
                <a:effectLst/>
                <a:latin typeface="Arial" panose="020B0604020202020204" pitchFamily="34" charset="0"/>
                <a:ea typeface="Calibri" panose="020F0502020204030204" pitchFamily="34" charset="0"/>
                <a:cs typeface="Times New Roman" panose="02020603050405020304" pitchFamily="18" charset="0"/>
              </a:rPr>
              <a:t> </a:t>
            </a:r>
          </a:p>
        </xdr:txBody>
      </xdr:sp>
      <xdr:sp macro="" textlink="">
        <xdr:nvSpPr>
          <xdr:cNvPr id="78" name="Rectangle 4568"/>
          <xdr:cNvSpPr>
            <a:spLocks noChangeArrowheads="1"/>
          </xdr:cNvSpPr>
        </xdr:nvSpPr>
        <xdr:spPr bwMode="auto">
          <a:xfrm>
            <a:off x="655" y="2659"/>
            <a:ext cx="563" cy="2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gn="just">
              <a:lnSpc>
                <a:spcPct val="115000"/>
              </a:lnSpc>
              <a:spcAft>
                <a:spcPts val="0"/>
              </a:spcAft>
            </a:pPr>
            <a:r>
              <a:rPr lang="es-CO" sz="1200">
                <a:effectLst/>
                <a:latin typeface="Arial" panose="020B0604020202020204" pitchFamily="34" charset="0"/>
                <a:ea typeface="Calibri" panose="020F0502020204030204" pitchFamily="34" charset="0"/>
                <a:cs typeface="Times New Roman" panose="02020603050405020304" pitchFamily="18" charset="0"/>
              </a:rPr>
              <a:t> </a:t>
            </a:r>
          </a:p>
        </xdr:txBody>
      </xdr:sp>
      <xdr:sp macro="" textlink="">
        <xdr:nvSpPr>
          <xdr:cNvPr id="79" name="Rectangle 4570"/>
          <xdr:cNvSpPr>
            <a:spLocks noChangeArrowheads="1"/>
          </xdr:cNvSpPr>
        </xdr:nvSpPr>
        <xdr:spPr bwMode="auto">
          <a:xfrm>
            <a:off x="6285" y="3871"/>
            <a:ext cx="4751" cy="2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gn="just">
              <a:lnSpc>
                <a:spcPct val="115000"/>
              </a:lnSpc>
              <a:spcAft>
                <a:spcPts val="0"/>
              </a:spcAft>
            </a:pPr>
            <a:r>
              <a:rPr lang="es-CO" sz="1200" b="1">
                <a:effectLst/>
                <a:latin typeface="Arial" panose="020B0604020202020204" pitchFamily="34" charset="0"/>
                <a:ea typeface="Calibri" panose="020F0502020204030204" pitchFamily="34" charset="0"/>
                <a:cs typeface="Times New Roman" panose="02020603050405020304" pitchFamily="18" charset="0"/>
              </a:rPr>
              <a:t>lV 20</a:t>
            </a:r>
            <a:endParaRPr lang="es-CO" sz="1200">
              <a:effectLst/>
              <a:latin typeface="Arial" panose="020B0604020202020204" pitchFamily="34" charset="0"/>
              <a:ea typeface="Calibri" panose="020F0502020204030204" pitchFamily="34" charset="0"/>
              <a:cs typeface="Times New Roman" panose="02020603050405020304" pitchFamily="18" charset="0"/>
            </a:endParaRPr>
          </a:p>
        </xdr:txBody>
      </xdr:sp>
      <xdr:sp macro="" textlink="">
        <xdr:nvSpPr>
          <xdr:cNvPr id="80" name="Rectangle 4571"/>
          <xdr:cNvSpPr>
            <a:spLocks noChangeArrowheads="1"/>
          </xdr:cNvSpPr>
        </xdr:nvSpPr>
        <xdr:spPr bwMode="auto">
          <a:xfrm>
            <a:off x="9189" y="5951"/>
            <a:ext cx="563" cy="2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0" tIns="0" rIns="0" bIns="0" anchor="t" anchorCtr="0" upright="1">
            <a:noAutofit/>
          </a:bodyPr>
          <a:lstStyle/>
          <a:p>
            <a:pPr algn="just">
              <a:lnSpc>
                <a:spcPct val="115000"/>
              </a:lnSpc>
              <a:spcAft>
                <a:spcPts val="0"/>
              </a:spcAft>
            </a:pPr>
            <a:r>
              <a:rPr lang="es-CO" sz="1200">
                <a:effectLst/>
                <a:latin typeface="Arial" panose="020B0604020202020204" pitchFamily="34" charset="0"/>
                <a:ea typeface="Calibri" panose="020F0502020204030204" pitchFamily="34" charset="0"/>
                <a:cs typeface="Times New Roman" panose="02020603050405020304" pitchFamily="18" charset="0"/>
              </a:rPr>
              <a:t> </a:t>
            </a:r>
          </a:p>
        </xdr:txBody>
      </xdr:sp>
      <xdr:sp macro="" textlink="">
        <xdr:nvSpPr>
          <xdr:cNvPr id="81" name="Shape 4605"/>
          <xdr:cNvSpPr>
            <a:spLocks/>
          </xdr:cNvSpPr>
        </xdr:nvSpPr>
        <xdr:spPr bwMode="auto">
          <a:xfrm>
            <a:off x="0" y="0"/>
            <a:ext cx="9845" cy="9204"/>
          </a:xfrm>
          <a:custGeom>
            <a:avLst/>
            <a:gdLst>
              <a:gd name="T0" fmla="*/ 984504 w 984504"/>
              <a:gd name="T1" fmla="*/ 0 h 920445"/>
              <a:gd name="T2" fmla="*/ 0 w 984504"/>
              <a:gd name="T3" fmla="*/ 920445 h 920445"/>
              <a:gd name="T4" fmla="*/ 0 w 984504"/>
              <a:gd name="T5" fmla="*/ 0 h 920445"/>
              <a:gd name="T6" fmla="*/ 984504 w 984504"/>
              <a:gd name="T7" fmla="*/ 920445 h 920445"/>
            </a:gdLst>
            <a:ahLst/>
            <a:cxnLst>
              <a:cxn ang="0">
                <a:pos x="T0" y="T1"/>
              </a:cxn>
              <a:cxn ang="0">
                <a:pos x="T2" y="T3"/>
              </a:cxn>
            </a:cxnLst>
            <a:rect l="T4" t="T5" r="T6" b="T7"/>
            <a:pathLst>
              <a:path w="984504" h="920445">
                <a:moveTo>
                  <a:pt x="984504" y="0"/>
                </a:moveTo>
                <a:lnTo>
                  <a:pt x="0" y="920445"/>
                </a:lnTo>
              </a:path>
            </a:pathLst>
          </a:custGeom>
          <a:noFill/>
          <a:ln w="6096">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s-CO"/>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SEQ/Desktop/MATRIZ%20DE%20PELIGROS%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CARACTERIZACION%20ANGE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C7"/>
      <sheetName val="Matriz C1"/>
      <sheetName val="Listas"/>
      <sheetName val="RESP. EMERG."/>
      <sheetName val="ADMINISTRATIVO"/>
      <sheetName val="BUCEO"/>
      <sheetName val="REMOLCADORES "/>
      <sheetName val="APOYO REMOLCADORES"/>
      <sheetName val="TRANSV. RM"/>
      <sheetName val="MANTENIMIENTO "/>
      <sheetName val="LOGISTICA - MUELLE "/>
      <sheetName val="TRANSV. MUELLE"/>
      <sheetName val="Matriz (2)"/>
      <sheetName val="priorizacion (2)"/>
      <sheetName val="priorizacion"/>
      <sheetName val="Criterios de evaluacion"/>
      <sheetName val="VAL CUALITATIVA PEL HIGIENICOS"/>
      <sheetName val="NIVEL DE DEFICIENCIA"/>
      <sheetName val="COLORES"/>
      <sheetName val="Matriz (3)"/>
    </sheetNames>
    <sheetDataSet>
      <sheetData sheetId="0" refreshError="1"/>
      <sheetData sheetId="1" refreshError="1"/>
      <sheetData sheetId="2" refreshError="1">
        <row r="4">
          <cell r="B4" t="str">
            <v>Muy Alto</v>
          </cell>
          <cell r="M4" t="str">
            <v>Biológico - Virus</v>
          </cell>
        </row>
        <row r="5">
          <cell r="M5" t="str">
            <v>Biológico - Bacterias, Virus, Hongos</v>
          </cell>
        </row>
        <row r="6">
          <cell r="M6" t="str">
            <v>Biológico - Picaduras -Mordeduras</v>
          </cell>
        </row>
        <row r="7">
          <cell r="M7" t="str">
            <v>Biológico - Virus - Picaduras</v>
          </cell>
        </row>
        <row r="8">
          <cell r="M8" t="str">
            <v>Biológico - Bacterias</v>
          </cell>
        </row>
        <row r="9">
          <cell r="M9" t="str">
            <v>Biológico - Hongos ricketsias</v>
          </cell>
        </row>
        <row r="10">
          <cell r="M10" t="str">
            <v>Biológico - Parásitos</v>
          </cell>
        </row>
        <row r="11">
          <cell r="M11" t="str">
            <v>Biológico - Picaduras</v>
          </cell>
        </row>
        <row r="12">
          <cell r="M12" t="str">
            <v>Biológico - Mordeduras</v>
          </cell>
        </row>
        <row r="13">
          <cell r="M13" t="str">
            <v>Biológico - Fluidos o Excrementos</v>
          </cell>
        </row>
        <row r="14">
          <cell r="M14" t="str">
            <v>Físico - Ruido</v>
          </cell>
        </row>
        <row r="15">
          <cell r="M15" t="str">
            <v>Físico - Ruido (Telefónico)</v>
          </cell>
        </row>
        <row r="16">
          <cell r="M16" t="str">
            <v>Físico - Iluminación</v>
          </cell>
        </row>
        <row r="17">
          <cell r="M17" t="str">
            <v>Físico - Vibración</v>
          </cell>
        </row>
        <row r="18">
          <cell r="M18" t="str">
            <v>Físico - Temperaturas extremas</v>
          </cell>
        </row>
        <row r="19">
          <cell r="M19" t="str">
            <v>Físico - Presión atmosférica</v>
          </cell>
        </row>
        <row r="20">
          <cell r="M20" t="str">
            <v>Físico - Radiaciones Ionizantes</v>
          </cell>
        </row>
        <row r="21">
          <cell r="M21" t="str">
            <v>Físico - Radiaciones NO Ionizantes</v>
          </cell>
        </row>
        <row r="22">
          <cell r="M22" t="str">
            <v>Químico - Polvos orgánicos o inorgánicos</v>
          </cell>
        </row>
        <row r="23">
          <cell r="M23" t="str">
            <v>Químico - Material Particulado -Polvos orgánicos o inorgánicos</v>
          </cell>
        </row>
        <row r="24">
          <cell r="M24" t="str">
            <v>Químico - Fibras</v>
          </cell>
        </row>
        <row r="25">
          <cell r="M25" t="str">
            <v>Químico - Líquidos (nieblas y rocíos)</v>
          </cell>
        </row>
        <row r="26">
          <cell r="M26" t="str">
            <v>Químico - Gases y vapores</v>
          </cell>
        </row>
        <row r="27">
          <cell r="M27" t="str">
            <v>Químico - Humos Metálicos, no metálicos</v>
          </cell>
        </row>
        <row r="28">
          <cell r="M28" t="str">
            <v>Químico - Material Particulado</v>
          </cell>
        </row>
        <row r="29">
          <cell r="M29" t="str">
            <v xml:space="preserve">Químico - </v>
          </cell>
        </row>
        <row r="30">
          <cell r="M30" t="str">
            <v>Psicosocial - Gestión organizacional</v>
          </cell>
        </row>
        <row r="31">
          <cell r="M31" t="str">
            <v>Psicosocial - Características de la organización del trabajo</v>
          </cell>
        </row>
        <row r="32">
          <cell r="M32" t="str">
            <v>Psicosocial - Características del grupo social de trabajo</v>
          </cell>
        </row>
        <row r="33">
          <cell r="M33" t="str">
            <v>Psicosocial - Condiciones de la tarea</v>
          </cell>
        </row>
        <row r="34">
          <cell r="M34" t="str">
            <v>Psicosocial - Interface persona - tarea</v>
          </cell>
        </row>
        <row r="35">
          <cell r="M35" t="str">
            <v>Psicosocial - Jornada de trabajo</v>
          </cell>
        </row>
        <row r="36">
          <cell r="M36" t="str">
            <v>Biomecánicos - Postura</v>
          </cell>
        </row>
        <row r="37">
          <cell r="M37" t="str">
            <v>Biomecánicos - Esfuerzo</v>
          </cell>
        </row>
        <row r="38">
          <cell r="M38" t="str">
            <v>Biomecánicos - Movimiento repetitivo</v>
          </cell>
        </row>
        <row r="39">
          <cell r="M39" t="str">
            <v>Biomecánicos - Manipulación manual de cargas</v>
          </cell>
        </row>
        <row r="40">
          <cell r="M40" t="str">
            <v>Condiciones de seguridad - Mecánico - Herramientas</v>
          </cell>
        </row>
        <row r="41">
          <cell r="M41" t="str">
            <v>Condiciones de seguridad - Mecánico -Maquinaria</v>
          </cell>
        </row>
        <row r="42">
          <cell r="M42" t="str">
            <v>Condiciones de seguridad - Eléctrico</v>
          </cell>
        </row>
        <row r="43">
          <cell r="M43" t="str">
            <v>Condiciones de seguridad - Locativo</v>
          </cell>
        </row>
        <row r="44">
          <cell r="M44" t="str">
            <v>Condiciones de seguridad - Tecnológico</v>
          </cell>
        </row>
        <row r="45">
          <cell r="M45" t="str">
            <v>Condiciones de seguridad - Accidentes de transito</v>
          </cell>
        </row>
        <row r="46">
          <cell r="M46" t="str">
            <v>Condiciones de seguridad - Públicos</v>
          </cell>
        </row>
        <row r="47">
          <cell r="M47" t="str">
            <v>Condiciones de seguridad - Trabajo en alturas</v>
          </cell>
        </row>
        <row r="48">
          <cell r="M48" t="str">
            <v>Condiciones de seguridad - Espacios confinados</v>
          </cell>
        </row>
        <row r="49">
          <cell r="M49" t="str">
            <v>Fenómenos naturales - Sismo</v>
          </cell>
        </row>
        <row r="50">
          <cell r="M50" t="str">
            <v>Fenómenos naturales - Terremoto</v>
          </cell>
        </row>
        <row r="51">
          <cell r="M51" t="str">
            <v>Fenómenos naturales - Vendaval</v>
          </cell>
        </row>
        <row r="52">
          <cell r="M52" t="str">
            <v>Fenómenos naturales - Inundación</v>
          </cell>
        </row>
        <row r="53">
          <cell r="M53" t="str">
            <v>Fenómenos naturales - Derrumbe</v>
          </cell>
        </row>
        <row r="54">
          <cell r="M54" t="str">
            <v>Fenómenos naturales - Precipitaciones</v>
          </cell>
        </row>
        <row r="55">
          <cell r="M55" t="str">
            <v>Deportivo</v>
          </cell>
        </row>
        <row r="56">
          <cell r="M56" t="str">
            <v>OTRO</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CARACTERIZACIÓN DE OFICIOS "/>
      <sheetName val="EJEMPLO"/>
      <sheetName val="Matriz de Peligros"/>
    </sheetNames>
    <sheetDataSet>
      <sheetData sheetId="0" refreshError="1"/>
      <sheetData sheetId="1" refreshError="1"/>
      <sheetData sheetId="2" refreshError="1"/>
      <sheetData sheetId="3" refreshError="1">
        <row r="495">
          <cell r="CG495">
            <v>2</v>
          </cell>
          <cell r="CH495" t="str">
            <v>Bajo</v>
          </cell>
          <cell r="CJ495">
            <v>20</v>
          </cell>
          <cell r="CK495" t="str">
            <v>IV Mantener las medidas de control existentes, pero se deberían considerar soluciones o mejoras y se deben hacer comprobaciones periódicas para asegurar que el riesgo aún es tolerable.</v>
          </cell>
          <cell r="CL495" t="str">
            <v>Aceptable</v>
          </cell>
        </row>
        <row r="496">
          <cell r="CG496">
            <v>4</v>
          </cell>
          <cell r="CH496" t="str">
            <v>Bajo</v>
          </cell>
          <cell r="CJ496">
            <v>40</v>
          </cell>
          <cell r="CK496" t="str">
            <v xml:space="preserve">III Mejorar si es posible.  Sería conveniente justificar la intervención y su rentabilidad. </v>
          </cell>
          <cell r="CL496" t="str">
            <v>Aceptable</v>
          </cell>
        </row>
        <row r="497">
          <cell r="CG497">
            <v>6</v>
          </cell>
          <cell r="CH497" t="str">
            <v>Medio</v>
          </cell>
          <cell r="CJ497">
            <v>50</v>
          </cell>
          <cell r="CK497" t="str">
            <v xml:space="preserve">III Mejorar si es posible.  Sería conveniente justificar la intervención y su rentabilidad. </v>
          </cell>
          <cell r="CL497" t="str">
            <v>Aceptable</v>
          </cell>
        </row>
        <row r="498">
          <cell r="CG498">
            <v>8</v>
          </cell>
          <cell r="CH498" t="str">
            <v>Medio</v>
          </cell>
          <cell r="CJ498">
            <v>60</v>
          </cell>
          <cell r="CK498" t="str">
            <v xml:space="preserve">III Mejorar si es posible.  Sería conveniente justificar la intervención y su rentabilidad. </v>
          </cell>
          <cell r="CL498" t="str">
            <v>Aceptable</v>
          </cell>
        </row>
        <row r="499">
          <cell r="CG499">
            <v>10</v>
          </cell>
          <cell r="CH499" t="str">
            <v>Alto</v>
          </cell>
          <cell r="CJ499">
            <v>80</v>
          </cell>
          <cell r="CK499" t="str">
            <v xml:space="preserve">III Mejorar si es posible.  Sería conveniente justificar la intervención y su rentabilidad. </v>
          </cell>
          <cell r="CL499" t="str">
            <v>Aceptable</v>
          </cell>
        </row>
        <row r="500">
          <cell r="CG500">
            <v>12</v>
          </cell>
          <cell r="CH500" t="str">
            <v>Alto</v>
          </cell>
          <cell r="CJ500">
            <v>100</v>
          </cell>
          <cell r="CK500" t="str">
            <v xml:space="preserve">III Mejorar si es posible.  Sería conveniente justificar la intervención y su rentabilidad. </v>
          </cell>
          <cell r="CL500" t="str">
            <v>Aceptable</v>
          </cell>
        </row>
        <row r="501">
          <cell r="CG501">
            <v>18</v>
          </cell>
          <cell r="CH501" t="str">
            <v>Alto</v>
          </cell>
          <cell r="CJ501">
            <v>120</v>
          </cell>
          <cell r="CK501" t="str">
            <v xml:space="preserve">III Mejorar si es posible.  Sería conveniente justificar la intervención y su rentabilidad. </v>
          </cell>
          <cell r="CL501" t="str">
            <v>Aceptable</v>
          </cell>
        </row>
        <row r="502">
          <cell r="CG502">
            <v>20</v>
          </cell>
          <cell r="CH502" t="str">
            <v>Alto</v>
          </cell>
          <cell r="CJ502">
            <v>150</v>
          </cell>
          <cell r="CK502" t="str">
            <v>II Corregir y adoptar medidas de control inmediato.  Sin embargo, suspenda actividades si el nivel de consecuencia está por encima de 60.</v>
          </cell>
          <cell r="CL502" t="str">
            <v>No Aceptable</v>
          </cell>
        </row>
        <row r="503">
          <cell r="CG503">
            <v>24</v>
          </cell>
          <cell r="CH503" t="str">
            <v>Muy Alto</v>
          </cell>
          <cell r="CJ503">
            <v>200</v>
          </cell>
          <cell r="CK503" t="str">
            <v>II Corregir y adoptar medidas de control inmediato.  Sin embargo, suspenda actividades si el nivel de consecuencia está por encima de 60.</v>
          </cell>
          <cell r="CL503" t="str">
            <v>No Aceptable</v>
          </cell>
        </row>
        <row r="504">
          <cell r="CG504">
            <v>30</v>
          </cell>
          <cell r="CH504" t="str">
            <v>Muy Alto</v>
          </cell>
          <cell r="CJ504">
            <v>240</v>
          </cell>
          <cell r="CK504" t="str">
            <v>II Corregir y adoptar medidas de control inmediato.  Sin embargo, suspenda actividades si el nivel de consecuencia está por encima de 60.</v>
          </cell>
          <cell r="CL504" t="str">
            <v>No Aceptable</v>
          </cell>
        </row>
        <row r="505">
          <cell r="CG505">
            <v>40</v>
          </cell>
          <cell r="CH505" t="str">
            <v>Muy Alto</v>
          </cell>
          <cell r="CJ505">
            <v>250</v>
          </cell>
          <cell r="CK505" t="str">
            <v>II Corregir y adoptar medidas de control inmediato.  Sin embargo, suspenda actividades si el nivel de consecuencia está por encima de 60.</v>
          </cell>
          <cell r="CL505" t="str">
            <v>No Aceptable</v>
          </cell>
        </row>
        <row r="506">
          <cell r="CJ506">
            <v>360</v>
          </cell>
          <cell r="CK506" t="str">
            <v>II Corregir y adoptar medidas de control inmediato.  Sin embargo, suspenda actividades si el nivel de consecuencia está por encima de 60.</v>
          </cell>
          <cell r="CL506" t="str">
            <v>No Aceptable</v>
          </cell>
        </row>
        <row r="507">
          <cell r="CJ507">
            <v>400</v>
          </cell>
          <cell r="CK507" t="str">
            <v>II Corregir y adoptar medidas de control inmediato.  Sin embargo, suspenda actividades si el nivel de consecuencia está por encima de 60.</v>
          </cell>
          <cell r="CL507" t="str">
            <v>No Aceptable</v>
          </cell>
        </row>
        <row r="508">
          <cell r="CJ508">
            <v>480</v>
          </cell>
          <cell r="CK508" t="str">
            <v>II Corregir y adoptar medidas de control inmediato.  Sin embargo, suspenda actividades si el nivel de consecuencia está por encima de 60.</v>
          </cell>
          <cell r="CL508" t="str">
            <v>No Aceptable</v>
          </cell>
        </row>
        <row r="509">
          <cell r="CJ509">
            <v>500</v>
          </cell>
          <cell r="CK509" t="str">
            <v>II Corregir y adoptar medidas de control inmediato.  Sin embargo, suspenda actividades si el nivel de consecuencia está por encima de 60.</v>
          </cell>
          <cell r="CL509" t="str">
            <v>No Aceptable</v>
          </cell>
        </row>
        <row r="510">
          <cell r="CJ510">
            <v>600</v>
          </cell>
          <cell r="CK510" t="str">
            <v>I Situación crítica.  Suspender actividades hasta que el riesgo esté bajo control.  Intervención urgente.</v>
          </cell>
          <cell r="CL510" t="str">
            <v>No Aceptable</v>
          </cell>
        </row>
        <row r="511">
          <cell r="CJ511">
            <v>800</v>
          </cell>
          <cell r="CK511" t="str">
            <v>I Situación crítica.  Suspender actividades hasta que el riesgo esté bajo control.  Intervención urgente.</v>
          </cell>
          <cell r="CL511" t="str">
            <v>No Aceptable</v>
          </cell>
        </row>
        <row r="512">
          <cell r="CJ512">
            <v>1000</v>
          </cell>
          <cell r="CK512" t="str">
            <v>I Situación crítica.  Suspender actividades hasta que el riesgo esté bajo control.  Intervención urgente.</v>
          </cell>
          <cell r="CL512" t="str">
            <v>No Aceptable</v>
          </cell>
        </row>
        <row r="513">
          <cell r="CJ513">
            <v>1200</v>
          </cell>
          <cell r="CK513" t="str">
            <v>I Situación crítica.  Suspender actividades hasta que el riesgo esté bajo control.  Intervención urgente.</v>
          </cell>
          <cell r="CL513" t="str">
            <v>No Aceptable</v>
          </cell>
        </row>
        <row r="514">
          <cell r="CJ514">
            <v>1440</v>
          </cell>
          <cell r="CK514" t="str">
            <v>I Situación crítica.  Suspender actividades hasta que el riesgo esté bajo control.  Intervención urgente.</v>
          </cell>
          <cell r="CL514" t="str">
            <v>No Aceptable</v>
          </cell>
        </row>
        <row r="515">
          <cell r="CJ515">
            <v>2000</v>
          </cell>
          <cell r="CK515" t="str">
            <v>I Situación crítica.  Suspender actividades hasta que el riesgo esté bajo control.  Intervención urgente.</v>
          </cell>
          <cell r="CL515" t="str">
            <v>No Aceptable</v>
          </cell>
        </row>
        <row r="516">
          <cell r="CJ516">
            <v>2400</v>
          </cell>
          <cell r="CK516" t="str">
            <v>I Situación crítica.  Suspender actividades hasta que el riesgo esté bajo control.  Intervención urgente.</v>
          </cell>
          <cell r="CL516" t="str">
            <v>No Aceptable</v>
          </cell>
        </row>
        <row r="517">
          <cell r="CJ517">
            <v>4000</v>
          </cell>
          <cell r="CK517" t="str">
            <v>I Situación crítica.  Suspender actividades hasta que el riesgo esté bajo control.  Intervención urgente.</v>
          </cell>
          <cell r="CL517" t="str">
            <v>No Aceptable</v>
          </cell>
        </row>
      </sheetData>
    </sheetDataSet>
  </externalBook>
</externalLink>
</file>

<file path=xl/theme/theme1.xml><?xml version="1.0" encoding="utf-8"?>
<a:theme xmlns:a="http://schemas.openxmlformats.org/drawingml/2006/main" name="Tema de Office">
  <a:themeElements>
    <a:clrScheme name="Azul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275"/>
  <sheetViews>
    <sheetView showGridLines="0" tabSelected="1" topLeftCell="B1" zoomScaleNormal="100" zoomScaleSheetLayoutView="86" workbookViewId="0">
      <selection activeCell="B1" sqref="B1:AA3"/>
    </sheetView>
  </sheetViews>
  <sheetFormatPr baseColWidth="10" defaultColWidth="11.42578125" defaultRowHeight="15" x14ac:dyDescent="0.25"/>
  <cols>
    <col min="1" max="1" width="21.140625" style="2" customWidth="1"/>
    <col min="2" max="2" width="17" style="3" customWidth="1"/>
    <col min="3" max="3" width="18.7109375" style="3" customWidth="1"/>
    <col min="4" max="4" width="20.85546875" style="8" customWidth="1"/>
    <col min="5" max="5" width="7.42578125" style="8" customWidth="1"/>
    <col min="6" max="6" width="7.42578125" style="2" customWidth="1"/>
    <col min="7" max="7" width="24.7109375" style="2" customWidth="1"/>
    <col min="8" max="8" width="21.5703125" style="2" customWidth="1"/>
    <col min="9" max="9" width="19.140625" style="2" customWidth="1"/>
    <col min="10" max="10" width="11.5703125" style="2" customWidth="1"/>
    <col min="11" max="12" width="14.85546875" style="2" customWidth="1"/>
    <col min="13" max="14" width="8" style="2" bestFit="1" customWidth="1"/>
    <col min="15" max="15" width="11" style="2" bestFit="1" customWidth="1"/>
    <col min="16" max="16" width="14.140625" style="2" bestFit="1" customWidth="1"/>
    <col min="17" max="17" width="11.85546875" style="2" customWidth="1"/>
    <col min="18" max="18" width="11" style="2" bestFit="1" customWidth="1"/>
    <col min="19" max="19" width="19" style="8" customWidth="1"/>
    <col min="20" max="20" width="18" style="8" customWidth="1"/>
    <col min="21" max="21" width="23.140625" style="2" customWidth="1"/>
    <col min="22" max="22" width="18.28515625" style="2" customWidth="1"/>
    <col min="23" max="23" width="15.5703125" style="2" customWidth="1"/>
    <col min="24" max="24" width="16.7109375" style="2" customWidth="1"/>
    <col min="25" max="25" width="32.5703125" style="2" customWidth="1"/>
    <col min="26" max="26" width="25.140625" style="5" customWidth="1"/>
    <col min="27" max="27" width="16.85546875" style="80" customWidth="1"/>
    <col min="28" max="28" width="18" style="80" customWidth="1"/>
    <col min="29" max="29" width="17.28515625" style="2" customWidth="1"/>
    <col min="30" max="30" width="11.42578125" style="2" customWidth="1"/>
    <col min="31" max="16384" width="11.42578125" style="2"/>
  </cols>
  <sheetData>
    <row r="1" spans="1:63" s="8" customFormat="1" ht="34.5" customHeight="1" x14ac:dyDescent="0.25">
      <c r="A1" s="135"/>
      <c r="B1" s="136" t="s">
        <v>375</v>
      </c>
      <c r="C1" s="137"/>
      <c r="D1" s="137"/>
      <c r="E1" s="137"/>
      <c r="F1" s="137"/>
      <c r="G1" s="137"/>
      <c r="H1" s="137"/>
      <c r="I1" s="137"/>
      <c r="J1" s="137"/>
      <c r="K1" s="137"/>
      <c r="L1" s="137"/>
      <c r="M1" s="137"/>
      <c r="N1" s="137"/>
      <c r="O1" s="137"/>
      <c r="P1" s="137"/>
      <c r="Q1" s="137"/>
      <c r="R1" s="137"/>
      <c r="S1" s="137"/>
      <c r="T1" s="137"/>
      <c r="U1" s="137"/>
      <c r="V1" s="137"/>
      <c r="W1" s="137"/>
      <c r="X1" s="137"/>
      <c r="Y1" s="137"/>
      <c r="Z1" s="137"/>
      <c r="AA1" s="138"/>
      <c r="AB1" s="109" t="s">
        <v>376</v>
      </c>
      <c r="AC1" s="109" t="s">
        <v>377</v>
      </c>
    </row>
    <row r="2" spans="1:63" s="8" customFormat="1" ht="28.5" customHeight="1" x14ac:dyDescent="0.25">
      <c r="A2" s="135"/>
      <c r="B2" s="139"/>
      <c r="C2" s="140"/>
      <c r="D2" s="140"/>
      <c r="E2" s="140"/>
      <c r="F2" s="140"/>
      <c r="G2" s="140"/>
      <c r="H2" s="140"/>
      <c r="I2" s="140"/>
      <c r="J2" s="140"/>
      <c r="K2" s="140"/>
      <c r="L2" s="140"/>
      <c r="M2" s="140"/>
      <c r="N2" s="140"/>
      <c r="O2" s="140"/>
      <c r="P2" s="140"/>
      <c r="Q2" s="140"/>
      <c r="R2" s="140"/>
      <c r="S2" s="140"/>
      <c r="T2" s="140"/>
      <c r="U2" s="140"/>
      <c r="V2" s="140"/>
      <c r="W2" s="140"/>
      <c r="X2" s="140"/>
      <c r="Y2" s="140"/>
      <c r="Z2" s="140"/>
      <c r="AA2" s="141"/>
      <c r="AB2" s="109" t="s">
        <v>378</v>
      </c>
      <c r="AC2" s="109">
        <v>3</v>
      </c>
    </row>
    <row r="3" spans="1:63" ht="29.25" customHeight="1" x14ac:dyDescent="0.25">
      <c r="A3" s="135"/>
      <c r="B3" s="142"/>
      <c r="C3" s="143"/>
      <c r="D3" s="143"/>
      <c r="E3" s="143"/>
      <c r="F3" s="143"/>
      <c r="G3" s="143"/>
      <c r="H3" s="143"/>
      <c r="I3" s="143"/>
      <c r="J3" s="143"/>
      <c r="K3" s="143"/>
      <c r="L3" s="143"/>
      <c r="M3" s="143"/>
      <c r="N3" s="143"/>
      <c r="O3" s="143"/>
      <c r="P3" s="143"/>
      <c r="Q3" s="143"/>
      <c r="R3" s="143"/>
      <c r="S3" s="143"/>
      <c r="T3" s="143"/>
      <c r="U3" s="143"/>
      <c r="V3" s="143"/>
      <c r="W3" s="143"/>
      <c r="X3" s="143"/>
      <c r="Y3" s="143"/>
      <c r="Z3" s="143"/>
      <c r="AA3" s="144"/>
      <c r="AB3" s="109" t="s">
        <v>379</v>
      </c>
      <c r="AC3" s="110">
        <v>44827</v>
      </c>
      <c r="AD3" s="8"/>
      <c r="AE3" s="8"/>
      <c r="AF3" s="8"/>
      <c r="AG3" s="8"/>
      <c r="AH3" s="8"/>
      <c r="AI3" s="8"/>
      <c r="AJ3" s="8"/>
      <c r="AK3" s="8"/>
      <c r="AL3" s="8"/>
      <c r="AM3" s="8"/>
      <c r="AN3" s="8"/>
      <c r="AO3" s="8"/>
      <c r="AP3" s="8"/>
      <c r="AQ3" s="8"/>
      <c r="AR3" s="8"/>
      <c r="AS3" s="8"/>
      <c r="AT3" s="8"/>
      <c r="AU3" s="8"/>
    </row>
    <row r="4" spans="1:63" ht="15.75" x14ac:dyDescent="0.25">
      <c r="A4" s="145" t="s">
        <v>381</v>
      </c>
      <c r="B4" s="146" t="s">
        <v>433</v>
      </c>
      <c r="C4" s="146" t="s">
        <v>440</v>
      </c>
      <c r="D4" s="146" t="s">
        <v>434</v>
      </c>
      <c r="E4" s="148" t="s">
        <v>148</v>
      </c>
      <c r="F4" s="148" t="s">
        <v>149</v>
      </c>
      <c r="G4" s="145" t="s">
        <v>2</v>
      </c>
      <c r="H4" s="145"/>
      <c r="I4" s="145" t="s">
        <v>3</v>
      </c>
      <c r="J4" s="145" t="s">
        <v>4</v>
      </c>
      <c r="K4" s="145"/>
      <c r="L4" s="145"/>
      <c r="M4" s="145" t="s">
        <v>5</v>
      </c>
      <c r="N4" s="145"/>
      <c r="O4" s="145"/>
      <c r="P4" s="145"/>
      <c r="Q4" s="145"/>
      <c r="R4" s="145"/>
      <c r="S4" s="145"/>
      <c r="T4" s="145"/>
      <c r="U4" s="145"/>
      <c r="V4" s="145" t="s">
        <v>6</v>
      </c>
      <c r="W4" s="145"/>
      <c r="X4" s="145"/>
      <c r="Y4" s="145"/>
      <c r="Z4" s="145"/>
      <c r="AA4" s="145" t="s">
        <v>199</v>
      </c>
      <c r="AB4" s="145"/>
      <c r="AC4" s="145"/>
      <c r="AD4" s="4"/>
      <c r="AE4" s="8"/>
      <c r="AF4" s="8"/>
      <c r="AG4" s="8"/>
      <c r="AH4" s="8"/>
      <c r="AI4" s="8"/>
      <c r="AJ4" s="8"/>
      <c r="AK4" s="8"/>
      <c r="AL4" s="8"/>
      <c r="AM4" s="8"/>
      <c r="AN4" s="8"/>
      <c r="AO4" s="8"/>
      <c r="AP4" s="8"/>
      <c r="AQ4" s="8"/>
      <c r="AR4" s="8"/>
      <c r="AS4" s="8"/>
      <c r="AT4" s="8"/>
      <c r="AU4" s="8"/>
    </row>
    <row r="5" spans="1:63" ht="96.75" customHeight="1" x14ac:dyDescent="0.25">
      <c r="A5" s="145"/>
      <c r="B5" s="147"/>
      <c r="C5" s="147"/>
      <c r="D5" s="147"/>
      <c r="E5" s="149"/>
      <c r="F5" s="149"/>
      <c r="G5" s="111" t="s">
        <v>7</v>
      </c>
      <c r="H5" s="111" t="s">
        <v>8</v>
      </c>
      <c r="I5" s="145"/>
      <c r="J5" s="111" t="s">
        <v>9</v>
      </c>
      <c r="K5" s="111" t="s">
        <v>10</v>
      </c>
      <c r="L5" s="111" t="s">
        <v>11</v>
      </c>
      <c r="M5" s="112" t="s">
        <v>12</v>
      </c>
      <c r="N5" s="112" t="s">
        <v>13</v>
      </c>
      <c r="O5" s="112" t="s">
        <v>14</v>
      </c>
      <c r="P5" s="112" t="s">
        <v>15</v>
      </c>
      <c r="Q5" s="112" t="s">
        <v>16</v>
      </c>
      <c r="R5" s="112" t="s">
        <v>17</v>
      </c>
      <c r="S5" s="111" t="s">
        <v>372</v>
      </c>
      <c r="T5" s="111" t="s">
        <v>19</v>
      </c>
      <c r="U5" s="111" t="s">
        <v>18</v>
      </c>
      <c r="V5" s="111" t="s">
        <v>20</v>
      </c>
      <c r="W5" s="111" t="s">
        <v>21</v>
      </c>
      <c r="X5" s="111" t="s">
        <v>22</v>
      </c>
      <c r="Y5" s="111" t="s">
        <v>23</v>
      </c>
      <c r="Z5" s="111" t="s">
        <v>24</v>
      </c>
      <c r="AA5" s="111" t="s">
        <v>200</v>
      </c>
      <c r="AB5" s="111" t="s">
        <v>128</v>
      </c>
      <c r="AC5" s="111" t="s">
        <v>201</v>
      </c>
      <c r="AD5" s="4"/>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row>
    <row r="6" spans="1:63" s="7" customFormat="1" ht="75" customHeight="1" x14ac:dyDescent="0.25">
      <c r="A6" s="115" t="s">
        <v>380</v>
      </c>
      <c r="B6" s="115" t="s">
        <v>382</v>
      </c>
      <c r="C6" s="115" t="s">
        <v>383</v>
      </c>
      <c r="D6" s="120" t="s">
        <v>384</v>
      </c>
      <c r="E6" s="116" t="s">
        <v>352</v>
      </c>
      <c r="F6" s="116">
        <v>1</v>
      </c>
      <c r="G6" s="89" t="s">
        <v>117</v>
      </c>
      <c r="H6" s="89" t="s">
        <v>231</v>
      </c>
      <c r="I6" s="89" t="s">
        <v>113</v>
      </c>
      <c r="J6" s="87" t="s">
        <v>366</v>
      </c>
      <c r="K6" s="87" t="s">
        <v>366</v>
      </c>
      <c r="L6" s="87" t="s">
        <v>232</v>
      </c>
      <c r="M6" s="87">
        <v>6</v>
      </c>
      <c r="N6" s="87">
        <v>1</v>
      </c>
      <c r="O6" s="87">
        <f t="shared" ref="O6:O199" si="0">M6*N6</f>
        <v>6</v>
      </c>
      <c r="P6" s="87" t="str">
        <f t="shared" ref="P6:P196" si="1">VLOOKUP(O6,Rango1,2)</f>
        <v>Medio</v>
      </c>
      <c r="Q6" s="87">
        <v>10</v>
      </c>
      <c r="R6" s="87">
        <f t="shared" ref="R6:R196" si="2">O6*Q6</f>
        <v>60</v>
      </c>
      <c r="S6" s="92" t="str">
        <f>IF(AND(R6&gt;1,R6&lt;=20),"IV",IF(AND(R6&gt;=40,R6&lt;=120),"III",IF(AND(R6&gt;=150,R6&lt;=500),"II",IF(AND(R6&gt;=600,R6&lt;=4000),"I","0"))))</f>
        <v>III</v>
      </c>
      <c r="T6" s="87" t="str">
        <f>IF(S6="III","Mejorable",IF(S6="IV","Aceptable",IF(S6="II","Aceptable con control especifico",IF(S6="I","No Aceptable",0))))</f>
        <v>Mejorable</v>
      </c>
      <c r="U6" s="87" t="str">
        <f t="shared" ref="U6:U199" si="3">VLOOKUP(R6,Rango2,2)</f>
        <v xml:space="preserve">III Mejorar si es posible.  Sería conveniente justificar la intervención y su rentabilidad. </v>
      </c>
      <c r="V6" s="87"/>
      <c r="W6" s="87"/>
      <c r="X6" s="87"/>
      <c r="Y6" s="88" t="s">
        <v>233</v>
      </c>
      <c r="Z6" s="87"/>
      <c r="AA6" s="87"/>
      <c r="AB6" s="87"/>
      <c r="AC6" s="89"/>
    </row>
    <row r="7" spans="1:63" s="8" customFormat="1" ht="45" customHeight="1" x14ac:dyDescent="0.25">
      <c r="A7" s="115"/>
      <c r="B7" s="115"/>
      <c r="C7" s="115"/>
      <c r="D7" s="120"/>
      <c r="E7" s="116"/>
      <c r="F7" s="116"/>
      <c r="G7" s="88" t="s">
        <v>321</v>
      </c>
      <c r="H7" s="87" t="s">
        <v>257</v>
      </c>
      <c r="I7" s="82" t="s">
        <v>125</v>
      </c>
      <c r="J7" s="87" t="s">
        <v>366</v>
      </c>
      <c r="K7" s="87" t="s">
        <v>366</v>
      </c>
      <c r="L7" s="89" t="s">
        <v>331</v>
      </c>
      <c r="M7" s="87">
        <v>2</v>
      </c>
      <c r="N7" s="87">
        <v>3</v>
      </c>
      <c r="O7" s="87">
        <f t="shared" si="0"/>
        <v>6</v>
      </c>
      <c r="P7" s="87" t="str">
        <f t="shared" si="1"/>
        <v>Medio</v>
      </c>
      <c r="Q7" s="87">
        <v>10</v>
      </c>
      <c r="R7" s="87">
        <f t="shared" si="2"/>
        <v>60</v>
      </c>
      <c r="S7" s="92" t="str">
        <f t="shared" ref="S7:S251" si="4">IF(AND(R7&gt;1,R7&lt;=20),"IV",IF(AND(R7&gt;=40,R7&lt;=120),"III",IF(AND(R7&gt;=150,R7&lt;=500),"II",IF(AND(R7&gt;=600,R7&lt;=4000),"I","0"))))</f>
        <v>III</v>
      </c>
      <c r="T7" s="87" t="str">
        <f t="shared" ref="T7:T251" si="5">IF(S7="III","Mejorable",IF(S7="IV","Aceptable",IF(S7="II","Aceptable con control especifico",IF(S7="I","No Aceptable",0))))</f>
        <v>Mejorable</v>
      </c>
      <c r="U7" s="87" t="str">
        <f t="shared" si="3"/>
        <v xml:space="preserve">III Mejorar si es posible.  Sería conveniente justificar la intervención y su rentabilidad. </v>
      </c>
      <c r="V7" s="87"/>
      <c r="W7" s="87"/>
      <c r="X7" s="87" t="s">
        <v>332</v>
      </c>
      <c r="Y7" s="90" t="s">
        <v>333</v>
      </c>
      <c r="Z7" s="88" t="s">
        <v>254</v>
      </c>
      <c r="AA7" s="87"/>
      <c r="AB7" s="87"/>
      <c r="AC7" s="89"/>
    </row>
    <row r="8" spans="1:63" s="7" customFormat="1" ht="63" customHeight="1" x14ac:dyDescent="0.25">
      <c r="A8" s="115"/>
      <c r="B8" s="115"/>
      <c r="C8" s="115"/>
      <c r="D8" s="120"/>
      <c r="E8" s="116"/>
      <c r="F8" s="116"/>
      <c r="G8" s="89" t="s">
        <v>234</v>
      </c>
      <c r="H8" s="89" t="s">
        <v>235</v>
      </c>
      <c r="I8" s="89" t="s">
        <v>236</v>
      </c>
      <c r="J8" s="87" t="s">
        <v>366</v>
      </c>
      <c r="K8" s="87" t="s">
        <v>366</v>
      </c>
      <c r="L8" s="87" t="s">
        <v>366</v>
      </c>
      <c r="M8" s="87">
        <v>6</v>
      </c>
      <c r="N8" s="87">
        <v>1</v>
      </c>
      <c r="O8" s="87">
        <f t="shared" si="0"/>
        <v>6</v>
      </c>
      <c r="P8" s="87" t="str">
        <f t="shared" si="1"/>
        <v>Medio</v>
      </c>
      <c r="Q8" s="87">
        <v>10</v>
      </c>
      <c r="R8" s="87">
        <f t="shared" si="2"/>
        <v>60</v>
      </c>
      <c r="S8" s="92" t="str">
        <f t="shared" si="4"/>
        <v>III</v>
      </c>
      <c r="T8" s="87" t="str">
        <f t="shared" si="5"/>
        <v>Mejorable</v>
      </c>
      <c r="U8" s="87" t="str">
        <f t="shared" si="3"/>
        <v xml:space="preserve">III Mejorar si es posible.  Sería conveniente justificar la intervención y su rentabilidad. </v>
      </c>
      <c r="V8" s="87"/>
      <c r="W8" s="87"/>
      <c r="X8" s="87"/>
      <c r="Y8" s="87" t="s">
        <v>322</v>
      </c>
      <c r="Z8" s="87"/>
      <c r="AA8" s="87"/>
      <c r="AB8" s="87"/>
      <c r="AC8" s="89"/>
    </row>
    <row r="9" spans="1:63" s="7" customFormat="1" ht="71.25" customHeight="1" x14ac:dyDescent="0.25">
      <c r="A9" s="115"/>
      <c r="B9" s="115"/>
      <c r="C9" s="115"/>
      <c r="D9" s="120"/>
      <c r="E9" s="116"/>
      <c r="F9" s="116"/>
      <c r="G9" s="89" t="s">
        <v>244</v>
      </c>
      <c r="H9" s="66" t="s">
        <v>245</v>
      </c>
      <c r="I9" s="87" t="s">
        <v>126</v>
      </c>
      <c r="J9" s="87" t="s">
        <v>366</v>
      </c>
      <c r="K9" s="87" t="s">
        <v>366</v>
      </c>
      <c r="L9" s="89" t="s">
        <v>336</v>
      </c>
      <c r="M9" s="87">
        <v>2</v>
      </c>
      <c r="N9" s="87">
        <v>4</v>
      </c>
      <c r="O9" s="87">
        <f t="shared" si="0"/>
        <v>8</v>
      </c>
      <c r="P9" s="87" t="str">
        <f t="shared" si="1"/>
        <v>Medio</v>
      </c>
      <c r="Q9" s="87">
        <v>10</v>
      </c>
      <c r="R9" s="87">
        <f t="shared" si="2"/>
        <v>80</v>
      </c>
      <c r="S9" s="92" t="str">
        <f t="shared" si="4"/>
        <v>III</v>
      </c>
      <c r="T9" s="87" t="str">
        <f t="shared" si="5"/>
        <v>Mejorable</v>
      </c>
      <c r="U9" s="87" t="str">
        <f t="shared" si="3"/>
        <v xml:space="preserve">III Mejorar si es posible.  Sería conveniente justificar la intervención y su rentabilidad. </v>
      </c>
      <c r="V9" s="87"/>
      <c r="W9" s="87"/>
      <c r="X9" s="87"/>
      <c r="Y9" s="88" t="s">
        <v>246</v>
      </c>
      <c r="Z9" s="87"/>
      <c r="AA9" s="87"/>
      <c r="AB9" s="87"/>
      <c r="AC9" s="89"/>
    </row>
    <row r="10" spans="1:63" s="7" customFormat="1" ht="45" customHeight="1" x14ac:dyDescent="0.25">
      <c r="A10" s="115"/>
      <c r="B10" s="115"/>
      <c r="C10" s="115"/>
      <c r="D10" s="120"/>
      <c r="E10" s="116"/>
      <c r="F10" s="116"/>
      <c r="G10" s="89" t="s">
        <v>247</v>
      </c>
      <c r="H10" s="65" t="s">
        <v>248</v>
      </c>
      <c r="I10" s="87" t="s">
        <v>138</v>
      </c>
      <c r="J10" s="87" t="s">
        <v>366</v>
      </c>
      <c r="K10" s="87" t="s">
        <v>366</v>
      </c>
      <c r="L10" s="87" t="s">
        <v>366</v>
      </c>
      <c r="M10" s="87">
        <v>2</v>
      </c>
      <c r="N10" s="87">
        <v>2</v>
      </c>
      <c r="O10" s="87">
        <f t="shared" si="0"/>
        <v>4</v>
      </c>
      <c r="P10" s="87" t="str">
        <f t="shared" si="1"/>
        <v>Bajo</v>
      </c>
      <c r="Q10" s="87">
        <v>10</v>
      </c>
      <c r="R10" s="87">
        <f t="shared" si="2"/>
        <v>40</v>
      </c>
      <c r="S10" s="92" t="str">
        <f t="shared" si="4"/>
        <v>III</v>
      </c>
      <c r="T10" s="87" t="str">
        <f t="shared" si="5"/>
        <v>Mejorable</v>
      </c>
      <c r="U10" s="87" t="str">
        <f t="shared" si="3"/>
        <v xml:space="preserve">III Mejorar si es posible.  Sería conveniente justificar la intervención y su rentabilidad. </v>
      </c>
      <c r="V10" s="87"/>
      <c r="W10" s="87"/>
      <c r="X10" s="87"/>
      <c r="Y10" s="89" t="s">
        <v>318</v>
      </c>
      <c r="Z10" s="87"/>
      <c r="AA10" s="87"/>
      <c r="AB10" s="87"/>
      <c r="AC10" s="89"/>
    </row>
    <row r="11" spans="1:63" s="7" customFormat="1" ht="90" customHeight="1" x14ac:dyDescent="0.25">
      <c r="A11" s="115"/>
      <c r="B11" s="115"/>
      <c r="C11" s="115"/>
      <c r="D11" s="120"/>
      <c r="E11" s="116"/>
      <c r="F11" s="116"/>
      <c r="G11" s="87" t="s">
        <v>264</v>
      </c>
      <c r="H11" s="87" t="s">
        <v>26</v>
      </c>
      <c r="I11" s="87" t="s">
        <v>259</v>
      </c>
      <c r="J11" s="87" t="s">
        <v>366</v>
      </c>
      <c r="K11" s="87" t="s">
        <v>139</v>
      </c>
      <c r="L11" s="88" t="s">
        <v>252</v>
      </c>
      <c r="M11" s="87">
        <v>2</v>
      </c>
      <c r="N11" s="87">
        <v>4</v>
      </c>
      <c r="O11" s="87">
        <f t="shared" si="0"/>
        <v>8</v>
      </c>
      <c r="P11" s="87" t="str">
        <f t="shared" si="1"/>
        <v>Medio</v>
      </c>
      <c r="Q11" s="87">
        <v>10</v>
      </c>
      <c r="R11" s="87">
        <f t="shared" si="2"/>
        <v>80</v>
      </c>
      <c r="S11" s="92" t="str">
        <f t="shared" si="4"/>
        <v>III</v>
      </c>
      <c r="T11" s="87" t="str">
        <f t="shared" si="5"/>
        <v>Mejorable</v>
      </c>
      <c r="U11" s="87" t="str">
        <f t="shared" si="3"/>
        <v xml:space="preserve">III Mejorar si es posible.  Sería conveniente justificar la intervención y su rentabilidad. </v>
      </c>
      <c r="V11" s="87"/>
      <c r="W11" s="87"/>
      <c r="X11" s="87" t="s">
        <v>337</v>
      </c>
      <c r="Y11" s="89" t="s">
        <v>317</v>
      </c>
      <c r="Z11" s="87"/>
      <c r="AA11" s="87"/>
      <c r="AB11" s="87"/>
      <c r="AC11" s="89"/>
    </row>
    <row r="12" spans="1:63" s="7" customFormat="1" ht="75" customHeight="1" x14ac:dyDescent="0.25">
      <c r="A12" s="115" t="s">
        <v>387</v>
      </c>
      <c r="B12" s="115" t="s">
        <v>385</v>
      </c>
      <c r="C12" s="115" t="s">
        <v>407</v>
      </c>
      <c r="D12" s="115" t="s">
        <v>202</v>
      </c>
      <c r="E12" s="116" t="s">
        <v>352</v>
      </c>
      <c r="F12" s="116">
        <v>1</v>
      </c>
      <c r="G12" s="97" t="s">
        <v>203</v>
      </c>
      <c r="H12" s="97" t="s">
        <v>231</v>
      </c>
      <c r="I12" s="97" t="s">
        <v>113</v>
      </c>
      <c r="J12" s="87" t="s">
        <v>366</v>
      </c>
      <c r="K12" s="87" t="s">
        <v>366</v>
      </c>
      <c r="L12" s="87" t="s">
        <v>232</v>
      </c>
      <c r="M12" s="87">
        <v>6</v>
      </c>
      <c r="N12" s="87">
        <v>1</v>
      </c>
      <c r="O12" s="87">
        <f t="shared" ref="O12:O75" si="6">M12*N12</f>
        <v>6</v>
      </c>
      <c r="P12" s="87" t="str">
        <f>VLOOKUP(O12,Rango1,2)</f>
        <v>Medio</v>
      </c>
      <c r="Q12" s="87">
        <v>10</v>
      </c>
      <c r="R12" s="87">
        <f>O12*Q12</f>
        <v>60</v>
      </c>
      <c r="S12" s="92" t="str">
        <f t="shared" ref="S12:S75" si="7">IF(AND(R12&gt;1,R12&lt;=20),"IV",IF(AND(R12&gt;=40,R12&lt;=120),"III",IF(AND(R12&gt;=150,R12&lt;=500),"II",IF(AND(R12&gt;=600,R12&lt;=4000),"I","0"))))</f>
        <v>III</v>
      </c>
      <c r="T12" s="87" t="str">
        <f t="shared" ref="T12:T75" si="8">IF(S12="III","Mejorable",IF(S12="IV","Aceptable",IF(S12="II","Aceptable con control especifico",IF(S12="I","No Aceptable",0))))</f>
        <v>Mejorable</v>
      </c>
      <c r="U12" s="87" t="str">
        <f t="shared" ref="U12:U75" si="9">VLOOKUP(R12,Rango2,2)</f>
        <v xml:space="preserve">III Mejorar si es posible.  Sería conveniente justificar la intervención y su rentabilidad. </v>
      </c>
      <c r="V12" s="87"/>
      <c r="W12" s="87"/>
      <c r="X12" s="87"/>
      <c r="Y12" s="88" t="s">
        <v>233</v>
      </c>
      <c r="Z12" s="87"/>
      <c r="AA12" s="87"/>
      <c r="AB12" s="87"/>
      <c r="AC12" s="97"/>
    </row>
    <row r="13" spans="1:63" s="7" customFormat="1" ht="90" customHeight="1" x14ac:dyDescent="0.25">
      <c r="A13" s="115"/>
      <c r="B13" s="115"/>
      <c r="C13" s="115"/>
      <c r="D13" s="115"/>
      <c r="E13" s="116"/>
      <c r="F13" s="116"/>
      <c r="G13" s="97" t="s">
        <v>251</v>
      </c>
      <c r="H13" s="87" t="s">
        <v>26</v>
      </c>
      <c r="I13" s="97" t="s">
        <v>143</v>
      </c>
      <c r="J13" s="87" t="s">
        <v>366</v>
      </c>
      <c r="K13" s="87" t="s">
        <v>139</v>
      </c>
      <c r="L13" s="88" t="s">
        <v>252</v>
      </c>
      <c r="M13" s="87">
        <v>2</v>
      </c>
      <c r="N13" s="87">
        <v>4</v>
      </c>
      <c r="O13" s="87">
        <f t="shared" si="6"/>
        <v>8</v>
      </c>
      <c r="P13" s="87" t="str">
        <f t="shared" ref="P13" si="10">VLOOKUP(O13,Rango1,2)</f>
        <v>Medio</v>
      </c>
      <c r="Q13" s="87">
        <v>10</v>
      </c>
      <c r="R13" s="87">
        <f t="shared" ref="R13" si="11">O13*Q13</f>
        <v>80</v>
      </c>
      <c r="S13" s="92" t="str">
        <f t="shared" si="7"/>
        <v>III</v>
      </c>
      <c r="T13" s="87" t="str">
        <f t="shared" si="8"/>
        <v>Mejorable</v>
      </c>
      <c r="U13" s="87" t="str">
        <f t="shared" si="9"/>
        <v xml:space="preserve">III Mejorar si es posible.  Sería conveniente justificar la intervención y su rentabilidad. </v>
      </c>
      <c r="V13" s="87"/>
      <c r="W13" s="87"/>
      <c r="X13" s="87"/>
      <c r="Y13" s="97" t="s">
        <v>317</v>
      </c>
      <c r="Z13" s="87"/>
      <c r="AA13" s="87"/>
      <c r="AB13" s="87"/>
      <c r="AC13" s="97"/>
    </row>
    <row r="14" spans="1:63" s="7" customFormat="1" ht="63" customHeight="1" x14ac:dyDescent="0.25">
      <c r="A14" s="115"/>
      <c r="B14" s="115"/>
      <c r="C14" s="115"/>
      <c r="D14" s="115"/>
      <c r="E14" s="116"/>
      <c r="F14" s="116"/>
      <c r="G14" s="97" t="s">
        <v>338</v>
      </c>
      <c r="H14" s="97" t="s">
        <v>235</v>
      </c>
      <c r="I14" s="97" t="s">
        <v>236</v>
      </c>
      <c r="J14" s="87" t="s">
        <v>366</v>
      </c>
      <c r="K14" s="87" t="s">
        <v>366</v>
      </c>
      <c r="L14" s="87" t="s">
        <v>366</v>
      </c>
      <c r="M14" s="87">
        <v>6</v>
      </c>
      <c r="N14" s="87">
        <v>1</v>
      </c>
      <c r="O14" s="87">
        <f t="shared" si="6"/>
        <v>6</v>
      </c>
      <c r="P14" s="87" t="str">
        <f>VLOOKUP(O14,Rango1,2)</f>
        <v>Medio</v>
      </c>
      <c r="Q14" s="87">
        <v>10</v>
      </c>
      <c r="R14" s="87">
        <f>O14*Q14</f>
        <v>60</v>
      </c>
      <c r="S14" s="92" t="str">
        <f t="shared" si="7"/>
        <v>III</v>
      </c>
      <c r="T14" s="87" t="str">
        <f t="shared" si="8"/>
        <v>Mejorable</v>
      </c>
      <c r="U14" s="87" t="str">
        <f t="shared" si="9"/>
        <v xml:space="preserve">III Mejorar si es posible.  Sería conveniente justificar la intervención y su rentabilidad. </v>
      </c>
      <c r="V14" s="87"/>
      <c r="W14" s="87"/>
      <c r="X14" s="87" t="s">
        <v>323</v>
      </c>
      <c r="Y14" s="87" t="s">
        <v>322</v>
      </c>
      <c r="Z14" s="87" t="s">
        <v>124</v>
      </c>
      <c r="AA14" s="87"/>
      <c r="AB14" s="87"/>
      <c r="AC14" s="97"/>
    </row>
    <row r="15" spans="1:63" s="7" customFormat="1" ht="60" customHeight="1" x14ac:dyDescent="0.25">
      <c r="A15" s="115"/>
      <c r="B15" s="115"/>
      <c r="C15" s="115"/>
      <c r="D15" s="115"/>
      <c r="E15" s="116"/>
      <c r="F15" s="116"/>
      <c r="G15" s="97" t="s">
        <v>239</v>
      </c>
      <c r="H15" s="88" t="s">
        <v>180</v>
      </c>
      <c r="I15" s="97" t="s">
        <v>240</v>
      </c>
      <c r="J15" s="87" t="s">
        <v>220</v>
      </c>
      <c r="K15" s="87" t="s">
        <v>366</v>
      </c>
      <c r="L15" s="87" t="s">
        <v>366</v>
      </c>
      <c r="M15" s="87">
        <v>2</v>
      </c>
      <c r="N15" s="87">
        <v>2</v>
      </c>
      <c r="O15" s="87">
        <f t="shared" si="6"/>
        <v>4</v>
      </c>
      <c r="P15" s="87" t="str">
        <f t="shared" ref="P15:P19" si="12">VLOOKUP(O15,Rango1,2)</f>
        <v>Bajo</v>
      </c>
      <c r="Q15" s="87">
        <v>10</v>
      </c>
      <c r="R15" s="87">
        <f t="shared" ref="R15:R19" si="13">O15*Q15</f>
        <v>40</v>
      </c>
      <c r="S15" s="92" t="str">
        <f t="shared" si="7"/>
        <v>III</v>
      </c>
      <c r="T15" s="87" t="str">
        <f t="shared" si="8"/>
        <v>Mejorable</v>
      </c>
      <c r="U15" s="87" t="str">
        <f t="shared" si="9"/>
        <v xml:space="preserve">III Mejorar si es posible.  Sería conveniente justificar la intervención y su rentabilidad. </v>
      </c>
      <c r="V15" s="87"/>
      <c r="W15" s="87"/>
      <c r="X15" s="87"/>
      <c r="Y15" s="88" t="s">
        <v>334</v>
      </c>
      <c r="Z15" s="87"/>
      <c r="AA15" s="87"/>
      <c r="AB15" s="87"/>
      <c r="AC15" s="97"/>
    </row>
    <row r="16" spans="1:63" s="7" customFormat="1" ht="75" x14ac:dyDescent="0.25">
      <c r="A16" s="115"/>
      <c r="B16" s="115"/>
      <c r="C16" s="115"/>
      <c r="D16" s="115"/>
      <c r="E16" s="116"/>
      <c r="F16" s="116"/>
      <c r="G16" s="97" t="s">
        <v>253</v>
      </c>
      <c r="H16" s="97" t="s">
        <v>245</v>
      </c>
      <c r="I16" s="97" t="s">
        <v>126</v>
      </c>
      <c r="J16" s="87" t="s">
        <v>366</v>
      </c>
      <c r="K16" s="87" t="s">
        <v>366</v>
      </c>
      <c r="L16" s="97" t="s">
        <v>336</v>
      </c>
      <c r="M16" s="87">
        <v>2</v>
      </c>
      <c r="N16" s="87">
        <v>3</v>
      </c>
      <c r="O16" s="87">
        <f t="shared" si="6"/>
        <v>6</v>
      </c>
      <c r="P16" s="87" t="str">
        <f t="shared" si="12"/>
        <v>Medio</v>
      </c>
      <c r="Q16" s="87">
        <v>10</v>
      </c>
      <c r="R16" s="87">
        <f t="shared" si="13"/>
        <v>60</v>
      </c>
      <c r="S16" s="92" t="str">
        <f t="shared" si="7"/>
        <v>III</v>
      </c>
      <c r="T16" s="87" t="str">
        <f t="shared" si="8"/>
        <v>Mejorable</v>
      </c>
      <c r="U16" s="87" t="str">
        <f t="shared" si="9"/>
        <v xml:space="preserve">III Mejorar si es posible.  Sería conveniente justificar la intervención y su rentabilidad. </v>
      </c>
      <c r="V16" s="87"/>
      <c r="W16" s="87"/>
      <c r="X16" s="87"/>
      <c r="Y16" s="88" t="s">
        <v>246</v>
      </c>
      <c r="Z16" s="87"/>
      <c r="AA16" s="87"/>
      <c r="AB16" s="87"/>
      <c r="AC16" s="97"/>
    </row>
    <row r="17" spans="1:29" s="7" customFormat="1" ht="90" customHeight="1" x14ac:dyDescent="0.25">
      <c r="A17" s="115"/>
      <c r="B17" s="115"/>
      <c r="C17" s="115"/>
      <c r="D17" s="115"/>
      <c r="E17" s="116"/>
      <c r="F17" s="116"/>
      <c r="G17" s="97" t="s">
        <v>251</v>
      </c>
      <c r="H17" s="87" t="s">
        <v>26</v>
      </c>
      <c r="I17" s="97" t="s">
        <v>144</v>
      </c>
      <c r="J17" s="87" t="s">
        <v>366</v>
      </c>
      <c r="K17" s="87" t="s">
        <v>139</v>
      </c>
      <c r="L17" s="88" t="s">
        <v>252</v>
      </c>
      <c r="M17" s="87">
        <v>2</v>
      </c>
      <c r="N17" s="87">
        <v>3</v>
      </c>
      <c r="O17" s="87">
        <f t="shared" si="6"/>
        <v>6</v>
      </c>
      <c r="P17" s="87" t="str">
        <f t="shared" si="12"/>
        <v>Medio</v>
      </c>
      <c r="Q17" s="87">
        <v>10</v>
      </c>
      <c r="R17" s="87">
        <f t="shared" si="13"/>
        <v>60</v>
      </c>
      <c r="S17" s="92" t="str">
        <f t="shared" si="7"/>
        <v>III</v>
      </c>
      <c r="T17" s="87" t="str">
        <f t="shared" si="8"/>
        <v>Mejorable</v>
      </c>
      <c r="U17" s="87" t="str">
        <f t="shared" si="9"/>
        <v xml:space="preserve">III Mejorar si es posible.  Sería conveniente justificar la intervención y su rentabilidad. </v>
      </c>
      <c r="V17" s="87"/>
      <c r="W17" s="87"/>
      <c r="X17" s="87"/>
      <c r="Y17" s="97" t="s">
        <v>317</v>
      </c>
      <c r="Z17" s="87"/>
      <c r="AA17" s="87"/>
      <c r="AB17" s="87"/>
      <c r="AC17" s="97"/>
    </row>
    <row r="18" spans="1:29" s="8" customFormat="1" ht="45" customHeight="1" x14ac:dyDescent="0.25">
      <c r="A18" s="115"/>
      <c r="B18" s="115"/>
      <c r="C18" s="115"/>
      <c r="D18" s="115"/>
      <c r="E18" s="116"/>
      <c r="F18" s="116"/>
      <c r="G18" s="88" t="s">
        <v>321</v>
      </c>
      <c r="H18" s="87" t="s">
        <v>257</v>
      </c>
      <c r="I18" s="82" t="s">
        <v>125</v>
      </c>
      <c r="J18" s="87" t="s">
        <v>366</v>
      </c>
      <c r="K18" s="87" t="s">
        <v>366</v>
      </c>
      <c r="L18" s="97" t="s">
        <v>331</v>
      </c>
      <c r="M18" s="87">
        <v>2</v>
      </c>
      <c r="N18" s="87">
        <v>3</v>
      </c>
      <c r="O18" s="87">
        <f t="shared" si="6"/>
        <v>6</v>
      </c>
      <c r="P18" s="87" t="str">
        <f t="shared" si="12"/>
        <v>Medio</v>
      </c>
      <c r="Q18" s="87">
        <v>10</v>
      </c>
      <c r="R18" s="87">
        <f t="shared" si="13"/>
        <v>60</v>
      </c>
      <c r="S18" s="92" t="str">
        <f t="shared" si="7"/>
        <v>III</v>
      </c>
      <c r="T18" s="87" t="str">
        <f t="shared" si="8"/>
        <v>Mejorable</v>
      </c>
      <c r="U18" s="87" t="str">
        <f t="shared" si="9"/>
        <v xml:space="preserve">III Mejorar si es posible.  Sería conveniente justificar la intervención y su rentabilidad. </v>
      </c>
      <c r="V18" s="87"/>
      <c r="W18" s="87"/>
      <c r="X18" s="87" t="s">
        <v>332</v>
      </c>
      <c r="Y18" s="90" t="s">
        <v>333</v>
      </c>
      <c r="Z18" s="88" t="s">
        <v>254</v>
      </c>
      <c r="AA18" s="87"/>
      <c r="AB18" s="87"/>
      <c r="AC18" s="97"/>
    </row>
    <row r="19" spans="1:29" s="7" customFormat="1" ht="45" customHeight="1" x14ac:dyDescent="0.25">
      <c r="A19" s="115"/>
      <c r="B19" s="115"/>
      <c r="C19" s="115"/>
      <c r="D19" s="115"/>
      <c r="E19" s="116"/>
      <c r="F19" s="116"/>
      <c r="G19" s="97" t="s">
        <v>204</v>
      </c>
      <c r="H19" s="97" t="s">
        <v>248</v>
      </c>
      <c r="I19" s="97" t="s">
        <v>138</v>
      </c>
      <c r="J19" s="87" t="s">
        <v>366</v>
      </c>
      <c r="K19" s="87" t="s">
        <v>366</v>
      </c>
      <c r="L19" s="87" t="s">
        <v>366</v>
      </c>
      <c r="M19" s="87">
        <v>2</v>
      </c>
      <c r="N19" s="87">
        <v>2</v>
      </c>
      <c r="O19" s="87">
        <f t="shared" si="6"/>
        <v>4</v>
      </c>
      <c r="P19" s="87" t="str">
        <f t="shared" si="12"/>
        <v>Bajo</v>
      </c>
      <c r="Q19" s="87">
        <v>10</v>
      </c>
      <c r="R19" s="87">
        <f t="shared" si="13"/>
        <v>40</v>
      </c>
      <c r="S19" s="92" t="str">
        <f t="shared" si="7"/>
        <v>III</v>
      </c>
      <c r="T19" s="87" t="str">
        <f t="shared" si="8"/>
        <v>Mejorable</v>
      </c>
      <c r="U19" s="87" t="str">
        <f t="shared" si="9"/>
        <v xml:space="preserve">III Mejorar si es posible.  Sería conveniente justificar la intervención y su rentabilidad. </v>
      </c>
      <c r="V19" s="87"/>
      <c r="W19" s="87"/>
      <c r="X19" s="87"/>
      <c r="Y19" s="97" t="s">
        <v>318</v>
      </c>
      <c r="Z19" s="87"/>
      <c r="AA19" s="87"/>
      <c r="AB19" s="87"/>
      <c r="AC19" s="97"/>
    </row>
    <row r="20" spans="1:29" s="7" customFormat="1" ht="75" customHeight="1" x14ac:dyDescent="0.25">
      <c r="A20" s="115" t="s">
        <v>386</v>
      </c>
      <c r="B20" s="115" t="s">
        <v>389</v>
      </c>
      <c r="C20" s="115" t="s">
        <v>406</v>
      </c>
      <c r="D20" s="115" t="s">
        <v>202</v>
      </c>
      <c r="E20" s="116" t="s">
        <v>352</v>
      </c>
      <c r="F20" s="116">
        <v>3</v>
      </c>
      <c r="G20" s="97" t="s">
        <v>203</v>
      </c>
      <c r="H20" s="97" t="s">
        <v>231</v>
      </c>
      <c r="I20" s="97" t="s">
        <v>113</v>
      </c>
      <c r="J20" s="87" t="s">
        <v>366</v>
      </c>
      <c r="K20" s="87" t="s">
        <v>366</v>
      </c>
      <c r="L20" s="87" t="s">
        <v>232</v>
      </c>
      <c r="M20" s="87">
        <v>6</v>
      </c>
      <c r="N20" s="87">
        <v>1</v>
      </c>
      <c r="O20" s="87">
        <f t="shared" si="6"/>
        <v>6</v>
      </c>
      <c r="P20" s="87" t="str">
        <f>VLOOKUP(O20,Rango1,2)</f>
        <v>Medio</v>
      </c>
      <c r="Q20" s="87">
        <v>10</v>
      </c>
      <c r="R20" s="87">
        <f>O20*Q20</f>
        <v>60</v>
      </c>
      <c r="S20" s="92" t="str">
        <f t="shared" si="7"/>
        <v>III</v>
      </c>
      <c r="T20" s="87" t="str">
        <f t="shared" si="8"/>
        <v>Mejorable</v>
      </c>
      <c r="U20" s="87" t="str">
        <f t="shared" si="9"/>
        <v xml:space="preserve">III Mejorar si es posible.  Sería conveniente justificar la intervención y su rentabilidad. </v>
      </c>
      <c r="V20" s="87"/>
      <c r="W20" s="87"/>
      <c r="X20" s="87"/>
      <c r="Y20" s="88" t="s">
        <v>233</v>
      </c>
      <c r="Z20" s="87"/>
      <c r="AA20" s="87"/>
      <c r="AB20" s="87"/>
      <c r="AC20" s="97"/>
    </row>
    <row r="21" spans="1:29" s="7" customFormat="1" ht="90" customHeight="1" x14ac:dyDescent="0.25">
      <c r="A21" s="115"/>
      <c r="B21" s="115"/>
      <c r="C21" s="115"/>
      <c r="D21" s="115"/>
      <c r="E21" s="116"/>
      <c r="F21" s="116"/>
      <c r="G21" s="97" t="s">
        <v>251</v>
      </c>
      <c r="H21" s="87" t="s">
        <v>26</v>
      </c>
      <c r="I21" s="97" t="s">
        <v>143</v>
      </c>
      <c r="J21" s="87" t="s">
        <v>366</v>
      </c>
      <c r="K21" s="87" t="s">
        <v>139</v>
      </c>
      <c r="L21" s="88" t="s">
        <v>252</v>
      </c>
      <c r="M21" s="87">
        <v>2</v>
      </c>
      <c r="N21" s="87">
        <v>4</v>
      </c>
      <c r="O21" s="87">
        <f t="shared" si="6"/>
        <v>8</v>
      </c>
      <c r="P21" s="87" t="str">
        <f t="shared" ref="P21" si="14">VLOOKUP(O21,Rango1,2)</f>
        <v>Medio</v>
      </c>
      <c r="Q21" s="87">
        <v>10</v>
      </c>
      <c r="R21" s="87">
        <f t="shared" ref="R21" si="15">O21*Q21</f>
        <v>80</v>
      </c>
      <c r="S21" s="92" t="str">
        <f t="shared" si="7"/>
        <v>III</v>
      </c>
      <c r="T21" s="87" t="str">
        <f t="shared" si="8"/>
        <v>Mejorable</v>
      </c>
      <c r="U21" s="87" t="str">
        <f t="shared" si="9"/>
        <v xml:space="preserve">III Mejorar si es posible.  Sería conveniente justificar la intervención y su rentabilidad. </v>
      </c>
      <c r="V21" s="87"/>
      <c r="W21" s="87"/>
      <c r="X21" s="87"/>
      <c r="Y21" s="97" t="s">
        <v>317</v>
      </c>
      <c r="Z21" s="87"/>
      <c r="AA21" s="87"/>
      <c r="AB21" s="87"/>
      <c r="AC21" s="97"/>
    </row>
    <row r="22" spans="1:29" s="7" customFormat="1" ht="63" customHeight="1" x14ac:dyDescent="0.25">
      <c r="A22" s="115"/>
      <c r="B22" s="115"/>
      <c r="C22" s="115"/>
      <c r="D22" s="115"/>
      <c r="E22" s="116"/>
      <c r="F22" s="116"/>
      <c r="G22" s="97" t="s">
        <v>338</v>
      </c>
      <c r="H22" s="97" t="s">
        <v>235</v>
      </c>
      <c r="I22" s="97" t="s">
        <v>236</v>
      </c>
      <c r="J22" s="87" t="s">
        <v>366</v>
      </c>
      <c r="K22" s="87" t="s">
        <v>366</v>
      </c>
      <c r="L22" s="87" t="s">
        <v>366</v>
      </c>
      <c r="M22" s="87">
        <v>6</v>
      </c>
      <c r="N22" s="87">
        <v>1</v>
      </c>
      <c r="O22" s="87">
        <f t="shared" si="6"/>
        <v>6</v>
      </c>
      <c r="P22" s="87" t="str">
        <f>VLOOKUP(O22,Rango1,2)</f>
        <v>Medio</v>
      </c>
      <c r="Q22" s="87">
        <v>10</v>
      </c>
      <c r="R22" s="87">
        <f>O22*Q22</f>
        <v>60</v>
      </c>
      <c r="S22" s="92" t="str">
        <f t="shared" si="7"/>
        <v>III</v>
      </c>
      <c r="T22" s="87" t="str">
        <f t="shared" si="8"/>
        <v>Mejorable</v>
      </c>
      <c r="U22" s="87" t="str">
        <f t="shared" si="9"/>
        <v xml:space="preserve">III Mejorar si es posible.  Sería conveniente justificar la intervención y su rentabilidad. </v>
      </c>
      <c r="V22" s="87"/>
      <c r="W22" s="87"/>
      <c r="X22" s="87" t="s">
        <v>323</v>
      </c>
      <c r="Y22" s="87" t="s">
        <v>322</v>
      </c>
      <c r="Z22" s="87" t="s">
        <v>124</v>
      </c>
      <c r="AA22" s="87"/>
      <c r="AB22" s="87"/>
      <c r="AC22" s="97"/>
    </row>
    <row r="23" spans="1:29" s="7" customFormat="1" ht="60" customHeight="1" x14ac:dyDescent="0.25">
      <c r="A23" s="115"/>
      <c r="B23" s="115"/>
      <c r="C23" s="115"/>
      <c r="D23" s="115"/>
      <c r="E23" s="116"/>
      <c r="F23" s="116"/>
      <c r="G23" s="97" t="s">
        <v>239</v>
      </c>
      <c r="H23" s="88" t="s">
        <v>180</v>
      </c>
      <c r="I23" s="97" t="s">
        <v>240</v>
      </c>
      <c r="J23" s="87" t="s">
        <v>220</v>
      </c>
      <c r="K23" s="87" t="s">
        <v>366</v>
      </c>
      <c r="L23" s="87" t="s">
        <v>366</v>
      </c>
      <c r="M23" s="87">
        <v>2</v>
      </c>
      <c r="N23" s="87">
        <v>2</v>
      </c>
      <c r="O23" s="87">
        <f t="shared" si="6"/>
        <v>4</v>
      </c>
      <c r="P23" s="87" t="str">
        <f t="shared" ref="P23:P27" si="16">VLOOKUP(O23,Rango1,2)</f>
        <v>Bajo</v>
      </c>
      <c r="Q23" s="87">
        <v>10</v>
      </c>
      <c r="R23" s="87">
        <f t="shared" ref="R23:R27" si="17">O23*Q23</f>
        <v>40</v>
      </c>
      <c r="S23" s="92" t="str">
        <f t="shared" si="7"/>
        <v>III</v>
      </c>
      <c r="T23" s="87" t="str">
        <f t="shared" si="8"/>
        <v>Mejorable</v>
      </c>
      <c r="U23" s="87" t="str">
        <f t="shared" si="9"/>
        <v xml:space="preserve">III Mejorar si es posible.  Sería conveniente justificar la intervención y su rentabilidad. </v>
      </c>
      <c r="V23" s="87"/>
      <c r="W23" s="87"/>
      <c r="X23" s="87"/>
      <c r="Y23" s="88" t="s">
        <v>334</v>
      </c>
      <c r="Z23" s="87"/>
      <c r="AA23" s="87"/>
      <c r="AB23" s="87"/>
      <c r="AC23" s="97"/>
    </row>
    <row r="24" spans="1:29" s="7" customFormat="1" ht="75" x14ac:dyDescent="0.25">
      <c r="A24" s="115"/>
      <c r="B24" s="115"/>
      <c r="C24" s="115"/>
      <c r="D24" s="115"/>
      <c r="E24" s="116"/>
      <c r="F24" s="116"/>
      <c r="G24" s="97" t="s">
        <v>253</v>
      </c>
      <c r="H24" s="97" t="s">
        <v>245</v>
      </c>
      <c r="I24" s="97" t="s">
        <v>126</v>
      </c>
      <c r="J24" s="87" t="s">
        <v>366</v>
      </c>
      <c r="K24" s="87" t="s">
        <v>366</v>
      </c>
      <c r="L24" s="97" t="s">
        <v>336</v>
      </c>
      <c r="M24" s="87">
        <v>2</v>
      </c>
      <c r="N24" s="87">
        <v>3</v>
      </c>
      <c r="O24" s="87">
        <f t="shared" si="6"/>
        <v>6</v>
      </c>
      <c r="P24" s="87" t="str">
        <f t="shared" si="16"/>
        <v>Medio</v>
      </c>
      <c r="Q24" s="87">
        <v>10</v>
      </c>
      <c r="R24" s="87">
        <f t="shared" si="17"/>
        <v>60</v>
      </c>
      <c r="S24" s="92" t="str">
        <f t="shared" si="7"/>
        <v>III</v>
      </c>
      <c r="T24" s="87" t="str">
        <f t="shared" si="8"/>
        <v>Mejorable</v>
      </c>
      <c r="U24" s="87" t="str">
        <f t="shared" si="9"/>
        <v xml:space="preserve">III Mejorar si es posible.  Sería conveniente justificar la intervención y su rentabilidad. </v>
      </c>
      <c r="V24" s="87"/>
      <c r="W24" s="87"/>
      <c r="X24" s="87"/>
      <c r="Y24" s="88" t="s">
        <v>246</v>
      </c>
      <c r="Z24" s="87"/>
      <c r="AA24" s="87"/>
      <c r="AB24" s="87"/>
      <c r="AC24" s="97"/>
    </row>
    <row r="25" spans="1:29" s="7" customFormat="1" ht="90" customHeight="1" x14ac:dyDescent="0.25">
      <c r="A25" s="115"/>
      <c r="B25" s="115"/>
      <c r="C25" s="115"/>
      <c r="D25" s="115"/>
      <c r="E25" s="116"/>
      <c r="F25" s="116"/>
      <c r="G25" s="97" t="s">
        <v>251</v>
      </c>
      <c r="H25" s="87" t="s">
        <v>26</v>
      </c>
      <c r="I25" s="97" t="s">
        <v>144</v>
      </c>
      <c r="J25" s="87" t="s">
        <v>366</v>
      </c>
      <c r="K25" s="87" t="s">
        <v>139</v>
      </c>
      <c r="L25" s="88" t="s">
        <v>252</v>
      </c>
      <c r="M25" s="87">
        <v>2</v>
      </c>
      <c r="N25" s="87">
        <v>3</v>
      </c>
      <c r="O25" s="87">
        <f t="shared" si="6"/>
        <v>6</v>
      </c>
      <c r="P25" s="87" t="str">
        <f t="shared" si="16"/>
        <v>Medio</v>
      </c>
      <c r="Q25" s="87">
        <v>10</v>
      </c>
      <c r="R25" s="87">
        <f t="shared" si="17"/>
        <v>60</v>
      </c>
      <c r="S25" s="92" t="str">
        <f t="shared" si="7"/>
        <v>III</v>
      </c>
      <c r="T25" s="87" t="str">
        <f t="shared" si="8"/>
        <v>Mejorable</v>
      </c>
      <c r="U25" s="87" t="str">
        <f t="shared" si="9"/>
        <v xml:space="preserve">III Mejorar si es posible.  Sería conveniente justificar la intervención y su rentabilidad. </v>
      </c>
      <c r="V25" s="87"/>
      <c r="W25" s="87"/>
      <c r="X25" s="87"/>
      <c r="Y25" s="97" t="s">
        <v>317</v>
      </c>
      <c r="Z25" s="87"/>
      <c r="AA25" s="87"/>
      <c r="AB25" s="87"/>
      <c r="AC25" s="97"/>
    </row>
    <row r="26" spans="1:29" s="8" customFormat="1" ht="45" customHeight="1" x14ac:dyDescent="0.25">
      <c r="A26" s="115"/>
      <c r="B26" s="115"/>
      <c r="C26" s="115"/>
      <c r="D26" s="115"/>
      <c r="E26" s="116"/>
      <c r="F26" s="116"/>
      <c r="G26" s="88" t="s">
        <v>321</v>
      </c>
      <c r="H26" s="87" t="s">
        <v>257</v>
      </c>
      <c r="I26" s="82" t="s">
        <v>125</v>
      </c>
      <c r="J26" s="87" t="s">
        <v>366</v>
      </c>
      <c r="K26" s="87" t="s">
        <v>366</v>
      </c>
      <c r="L26" s="97" t="s">
        <v>331</v>
      </c>
      <c r="M26" s="87">
        <v>2</v>
      </c>
      <c r="N26" s="87">
        <v>3</v>
      </c>
      <c r="O26" s="87">
        <f t="shared" si="6"/>
        <v>6</v>
      </c>
      <c r="P26" s="87" t="str">
        <f t="shared" si="16"/>
        <v>Medio</v>
      </c>
      <c r="Q26" s="87">
        <v>10</v>
      </c>
      <c r="R26" s="87">
        <f t="shared" si="17"/>
        <v>60</v>
      </c>
      <c r="S26" s="92" t="str">
        <f t="shared" si="7"/>
        <v>III</v>
      </c>
      <c r="T26" s="87" t="str">
        <f t="shared" si="8"/>
        <v>Mejorable</v>
      </c>
      <c r="U26" s="87" t="str">
        <f t="shared" si="9"/>
        <v xml:space="preserve">III Mejorar si es posible.  Sería conveniente justificar la intervención y su rentabilidad. </v>
      </c>
      <c r="V26" s="87"/>
      <c r="W26" s="87"/>
      <c r="X26" s="87" t="s">
        <v>332</v>
      </c>
      <c r="Y26" s="90" t="s">
        <v>333</v>
      </c>
      <c r="Z26" s="88" t="s">
        <v>254</v>
      </c>
      <c r="AA26" s="87"/>
      <c r="AB26" s="87"/>
      <c r="AC26" s="97"/>
    </row>
    <row r="27" spans="1:29" s="7" customFormat="1" ht="45" customHeight="1" x14ac:dyDescent="0.25">
      <c r="A27" s="115"/>
      <c r="B27" s="115"/>
      <c r="C27" s="115"/>
      <c r="D27" s="115"/>
      <c r="E27" s="116"/>
      <c r="F27" s="116"/>
      <c r="G27" s="97" t="s">
        <v>204</v>
      </c>
      <c r="H27" s="97" t="s">
        <v>248</v>
      </c>
      <c r="I27" s="97" t="s">
        <v>138</v>
      </c>
      <c r="J27" s="87" t="s">
        <v>366</v>
      </c>
      <c r="K27" s="87" t="s">
        <v>366</v>
      </c>
      <c r="L27" s="87" t="s">
        <v>366</v>
      </c>
      <c r="M27" s="87">
        <v>2</v>
      </c>
      <c r="N27" s="87">
        <v>2</v>
      </c>
      <c r="O27" s="87">
        <f t="shared" si="6"/>
        <v>4</v>
      </c>
      <c r="P27" s="87" t="str">
        <f t="shared" si="16"/>
        <v>Bajo</v>
      </c>
      <c r="Q27" s="87">
        <v>10</v>
      </c>
      <c r="R27" s="87">
        <f t="shared" si="17"/>
        <v>40</v>
      </c>
      <c r="S27" s="92" t="str">
        <f t="shared" si="7"/>
        <v>III</v>
      </c>
      <c r="T27" s="87" t="str">
        <f t="shared" si="8"/>
        <v>Mejorable</v>
      </c>
      <c r="U27" s="87" t="str">
        <f t="shared" si="9"/>
        <v xml:space="preserve">III Mejorar si es posible.  Sería conveniente justificar la intervención y su rentabilidad. </v>
      </c>
      <c r="V27" s="87"/>
      <c r="W27" s="87"/>
      <c r="X27" s="87"/>
      <c r="Y27" s="97" t="s">
        <v>318</v>
      </c>
      <c r="Z27" s="87"/>
      <c r="AA27" s="87"/>
      <c r="AB27" s="87"/>
      <c r="AC27" s="97"/>
    </row>
    <row r="28" spans="1:29" s="7" customFormat="1" ht="75" customHeight="1" x14ac:dyDescent="0.25">
      <c r="A28" s="115" t="s">
        <v>388</v>
      </c>
      <c r="B28" s="115" t="s">
        <v>389</v>
      </c>
      <c r="C28" s="115" t="s">
        <v>405</v>
      </c>
      <c r="D28" s="115" t="s">
        <v>202</v>
      </c>
      <c r="E28" s="116" t="s">
        <v>352</v>
      </c>
      <c r="F28" s="116">
        <v>3</v>
      </c>
      <c r="G28" s="97" t="s">
        <v>203</v>
      </c>
      <c r="H28" s="97" t="s">
        <v>231</v>
      </c>
      <c r="I28" s="97" t="s">
        <v>113</v>
      </c>
      <c r="J28" s="87" t="s">
        <v>366</v>
      </c>
      <c r="K28" s="87" t="s">
        <v>366</v>
      </c>
      <c r="L28" s="87" t="s">
        <v>232</v>
      </c>
      <c r="M28" s="87">
        <v>6</v>
      </c>
      <c r="N28" s="87">
        <v>1</v>
      </c>
      <c r="O28" s="87">
        <f t="shared" si="6"/>
        <v>6</v>
      </c>
      <c r="P28" s="87" t="str">
        <f>VLOOKUP(O28,Rango1,2)</f>
        <v>Medio</v>
      </c>
      <c r="Q28" s="87">
        <v>10</v>
      </c>
      <c r="R28" s="87">
        <f>O28*Q28</f>
        <v>60</v>
      </c>
      <c r="S28" s="92" t="str">
        <f t="shared" si="7"/>
        <v>III</v>
      </c>
      <c r="T28" s="87" t="str">
        <f t="shared" si="8"/>
        <v>Mejorable</v>
      </c>
      <c r="U28" s="87" t="str">
        <f t="shared" si="9"/>
        <v xml:space="preserve">III Mejorar si es posible.  Sería conveniente justificar la intervención y su rentabilidad. </v>
      </c>
      <c r="V28" s="87"/>
      <c r="W28" s="87"/>
      <c r="X28" s="87"/>
      <c r="Y28" s="88" t="s">
        <v>233</v>
      </c>
      <c r="Z28" s="87"/>
      <c r="AA28" s="87"/>
      <c r="AB28" s="87"/>
      <c r="AC28" s="97"/>
    </row>
    <row r="29" spans="1:29" s="7" customFormat="1" ht="90" customHeight="1" x14ac:dyDescent="0.25">
      <c r="A29" s="115"/>
      <c r="B29" s="115"/>
      <c r="C29" s="115"/>
      <c r="D29" s="115"/>
      <c r="E29" s="116"/>
      <c r="F29" s="116"/>
      <c r="G29" s="97" t="s">
        <v>251</v>
      </c>
      <c r="H29" s="87" t="s">
        <v>26</v>
      </c>
      <c r="I29" s="97" t="s">
        <v>143</v>
      </c>
      <c r="J29" s="87" t="s">
        <v>366</v>
      </c>
      <c r="K29" s="87" t="s">
        <v>139</v>
      </c>
      <c r="L29" s="88" t="s">
        <v>252</v>
      </c>
      <c r="M29" s="87">
        <v>2</v>
      </c>
      <c r="N29" s="87">
        <v>4</v>
      </c>
      <c r="O29" s="87">
        <f t="shared" si="6"/>
        <v>8</v>
      </c>
      <c r="P29" s="87" t="str">
        <f t="shared" ref="P29" si="18">VLOOKUP(O29,Rango1,2)</f>
        <v>Medio</v>
      </c>
      <c r="Q29" s="87">
        <v>10</v>
      </c>
      <c r="R29" s="87">
        <f t="shared" ref="R29" si="19">O29*Q29</f>
        <v>80</v>
      </c>
      <c r="S29" s="92" t="str">
        <f t="shared" si="7"/>
        <v>III</v>
      </c>
      <c r="T29" s="87" t="str">
        <f t="shared" si="8"/>
        <v>Mejorable</v>
      </c>
      <c r="U29" s="87" t="str">
        <f t="shared" si="9"/>
        <v xml:space="preserve">III Mejorar si es posible.  Sería conveniente justificar la intervención y su rentabilidad. </v>
      </c>
      <c r="V29" s="87"/>
      <c r="W29" s="87"/>
      <c r="X29" s="87"/>
      <c r="Y29" s="97" t="s">
        <v>317</v>
      </c>
      <c r="Z29" s="87"/>
      <c r="AA29" s="87"/>
      <c r="AB29" s="87"/>
      <c r="AC29" s="97"/>
    </row>
    <row r="30" spans="1:29" s="7" customFormat="1" ht="63" customHeight="1" x14ac:dyDescent="0.25">
      <c r="A30" s="115"/>
      <c r="B30" s="115"/>
      <c r="C30" s="115"/>
      <c r="D30" s="115"/>
      <c r="E30" s="116"/>
      <c r="F30" s="116"/>
      <c r="G30" s="97" t="s">
        <v>338</v>
      </c>
      <c r="H30" s="97" t="s">
        <v>235</v>
      </c>
      <c r="I30" s="97" t="s">
        <v>236</v>
      </c>
      <c r="J30" s="87" t="s">
        <v>366</v>
      </c>
      <c r="K30" s="87" t="s">
        <v>366</v>
      </c>
      <c r="L30" s="87" t="s">
        <v>366</v>
      </c>
      <c r="M30" s="87">
        <v>6</v>
      </c>
      <c r="N30" s="87">
        <v>1</v>
      </c>
      <c r="O30" s="87">
        <f t="shared" si="6"/>
        <v>6</v>
      </c>
      <c r="P30" s="87" t="str">
        <f>VLOOKUP(O30,Rango1,2)</f>
        <v>Medio</v>
      </c>
      <c r="Q30" s="87">
        <v>10</v>
      </c>
      <c r="R30" s="87">
        <f>O30*Q30</f>
        <v>60</v>
      </c>
      <c r="S30" s="92" t="str">
        <f t="shared" si="7"/>
        <v>III</v>
      </c>
      <c r="T30" s="87" t="str">
        <f t="shared" si="8"/>
        <v>Mejorable</v>
      </c>
      <c r="U30" s="87" t="str">
        <f t="shared" si="9"/>
        <v xml:space="preserve">III Mejorar si es posible.  Sería conveniente justificar la intervención y su rentabilidad. </v>
      </c>
      <c r="V30" s="87"/>
      <c r="W30" s="87"/>
      <c r="X30" s="87" t="s">
        <v>323</v>
      </c>
      <c r="Y30" s="87" t="s">
        <v>322</v>
      </c>
      <c r="Z30" s="87" t="s">
        <v>124</v>
      </c>
      <c r="AA30" s="87"/>
      <c r="AB30" s="87"/>
      <c r="AC30" s="97"/>
    </row>
    <row r="31" spans="1:29" s="7" customFormat="1" ht="60" customHeight="1" x14ac:dyDescent="0.25">
      <c r="A31" s="115"/>
      <c r="B31" s="115"/>
      <c r="C31" s="115"/>
      <c r="D31" s="115"/>
      <c r="E31" s="116"/>
      <c r="F31" s="116"/>
      <c r="G31" s="97" t="s">
        <v>239</v>
      </c>
      <c r="H31" s="88" t="s">
        <v>180</v>
      </c>
      <c r="I31" s="97" t="s">
        <v>240</v>
      </c>
      <c r="J31" s="87" t="s">
        <v>220</v>
      </c>
      <c r="K31" s="87" t="s">
        <v>366</v>
      </c>
      <c r="L31" s="87" t="s">
        <v>366</v>
      </c>
      <c r="M31" s="87">
        <v>2</v>
      </c>
      <c r="N31" s="87">
        <v>2</v>
      </c>
      <c r="O31" s="87">
        <f t="shared" si="6"/>
        <v>4</v>
      </c>
      <c r="P31" s="87" t="str">
        <f t="shared" ref="P31:P35" si="20">VLOOKUP(O31,Rango1,2)</f>
        <v>Bajo</v>
      </c>
      <c r="Q31" s="87">
        <v>10</v>
      </c>
      <c r="R31" s="87">
        <f t="shared" ref="R31:R35" si="21">O31*Q31</f>
        <v>40</v>
      </c>
      <c r="S31" s="92" t="str">
        <f t="shared" si="7"/>
        <v>III</v>
      </c>
      <c r="T31" s="87" t="str">
        <f t="shared" si="8"/>
        <v>Mejorable</v>
      </c>
      <c r="U31" s="87" t="str">
        <f t="shared" si="9"/>
        <v xml:space="preserve">III Mejorar si es posible.  Sería conveniente justificar la intervención y su rentabilidad. </v>
      </c>
      <c r="V31" s="87"/>
      <c r="W31" s="87"/>
      <c r="X31" s="87"/>
      <c r="Y31" s="88" t="s">
        <v>334</v>
      </c>
      <c r="Z31" s="87"/>
      <c r="AA31" s="87"/>
      <c r="AB31" s="87"/>
      <c r="AC31" s="97"/>
    </row>
    <row r="32" spans="1:29" s="7" customFormat="1" ht="75" x14ac:dyDescent="0.25">
      <c r="A32" s="115"/>
      <c r="B32" s="115"/>
      <c r="C32" s="115"/>
      <c r="D32" s="115"/>
      <c r="E32" s="116"/>
      <c r="F32" s="116"/>
      <c r="G32" s="97" t="s">
        <v>253</v>
      </c>
      <c r="H32" s="97" t="s">
        <v>245</v>
      </c>
      <c r="I32" s="97" t="s">
        <v>126</v>
      </c>
      <c r="J32" s="87" t="s">
        <v>366</v>
      </c>
      <c r="K32" s="87" t="s">
        <v>366</v>
      </c>
      <c r="L32" s="97" t="s">
        <v>336</v>
      </c>
      <c r="M32" s="87">
        <v>2</v>
      </c>
      <c r="N32" s="87">
        <v>3</v>
      </c>
      <c r="O32" s="87">
        <f t="shared" si="6"/>
        <v>6</v>
      </c>
      <c r="P32" s="87" t="str">
        <f t="shared" si="20"/>
        <v>Medio</v>
      </c>
      <c r="Q32" s="87">
        <v>10</v>
      </c>
      <c r="R32" s="87">
        <f t="shared" si="21"/>
        <v>60</v>
      </c>
      <c r="S32" s="92" t="str">
        <f t="shared" si="7"/>
        <v>III</v>
      </c>
      <c r="T32" s="87" t="str">
        <f t="shared" si="8"/>
        <v>Mejorable</v>
      </c>
      <c r="U32" s="87" t="str">
        <f t="shared" si="9"/>
        <v xml:space="preserve">III Mejorar si es posible.  Sería conveniente justificar la intervención y su rentabilidad. </v>
      </c>
      <c r="V32" s="87"/>
      <c r="W32" s="87"/>
      <c r="X32" s="87"/>
      <c r="Y32" s="88" t="s">
        <v>246</v>
      </c>
      <c r="Z32" s="87"/>
      <c r="AA32" s="87"/>
      <c r="AB32" s="87"/>
      <c r="AC32" s="97"/>
    </row>
    <row r="33" spans="1:29" s="7" customFormat="1" ht="90" customHeight="1" x14ac:dyDescent="0.25">
      <c r="A33" s="115"/>
      <c r="B33" s="115"/>
      <c r="C33" s="115"/>
      <c r="D33" s="115"/>
      <c r="E33" s="116"/>
      <c r="F33" s="116"/>
      <c r="G33" s="97" t="s">
        <v>251</v>
      </c>
      <c r="H33" s="87" t="s">
        <v>26</v>
      </c>
      <c r="I33" s="97" t="s">
        <v>144</v>
      </c>
      <c r="J33" s="87" t="s">
        <v>366</v>
      </c>
      <c r="K33" s="87" t="s">
        <v>139</v>
      </c>
      <c r="L33" s="88" t="s">
        <v>252</v>
      </c>
      <c r="M33" s="87">
        <v>2</v>
      </c>
      <c r="N33" s="87">
        <v>3</v>
      </c>
      <c r="O33" s="87">
        <f t="shared" si="6"/>
        <v>6</v>
      </c>
      <c r="P33" s="87" t="str">
        <f t="shared" si="20"/>
        <v>Medio</v>
      </c>
      <c r="Q33" s="87">
        <v>10</v>
      </c>
      <c r="R33" s="87">
        <f t="shared" si="21"/>
        <v>60</v>
      </c>
      <c r="S33" s="92" t="str">
        <f t="shared" si="7"/>
        <v>III</v>
      </c>
      <c r="T33" s="87" t="str">
        <f t="shared" si="8"/>
        <v>Mejorable</v>
      </c>
      <c r="U33" s="87" t="str">
        <f t="shared" si="9"/>
        <v xml:space="preserve">III Mejorar si es posible.  Sería conveniente justificar la intervención y su rentabilidad. </v>
      </c>
      <c r="V33" s="87"/>
      <c r="W33" s="87"/>
      <c r="X33" s="87"/>
      <c r="Y33" s="97" t="s">
        <v>317</v>
      </c>
      <c r="Z33" s="87"/>
      <c r="AA33" s="87"/>
      <c r="AB33" s="87"/>
      <c r="AC33" s="97"/>
    </row>
    <row r="34" spans="1:29" s="8" customFormat="1" ht="45" customHeight="1" x14ac:dyDescent="0.25">
      <c r="A34" s="115"/>
      <c r="B34" s="115"/>
      <c r="C34" s="115"/>
      <c r="D34" s="115"/>
      <c r="E34" s="116"/>
      <c r="F34" s="116"/>
      <c r="G34" s="88" t="s">
        <v>321</v>
      </c>
      <c r="H34" s="87" t="s">
        <v>257</v>
      </c>
      <c r="I34" s="82" t="s">
        <v>125</v>
      </c>
      <c r="J34" s="87" t="s">
        <v>366</v>
      </c>
      <c r="K34" s="87" t="s">
        <v>366</v>
      </c>
      <c r="L34" s="97" t="s">
        <v>331</v>
      </c>
      <c r="M34" s="87">
        <v>2</v>
      </c>
      <c r="N34" s="87">
        <v>3</v>
      </c>
      <c r="O34" s="87">
        <f t="shared" si="6"/>
        <v>6</v>
      </c>
      <c r="P34" s="87" t="str">
        <f t="shared" si="20"/>
        <v>Medio</v>
      </c>
      <c r="Q34" s="87">
        <v>10</v>
      </c>
      <c r="R34" s="87">
        <f t="shared" si="21"/>
        <v>60</v>
      </c>
      <c r="S34" s="92" t="str">
        <f t="shared" si="7"/>
        <v>III</v>
      </c>
      <c r="T34" s="87" t="str">
        <f t="shared" si="8"/>
        <v>Mejorable</v>
      </c>
      <c r="U34" s="87" t="str">
        <f t="shared" si="9"/>
        <v xml:space="preserve">III Mejorar si es posible.  Sería conveniente justificar la intervención y su rentabilidad. </v>
      </c>
      <c r="V34" s="87"/>
      <c r="W34" s="87"/>
      <c r="X34" s="87" t="s">
        <v>332</v>
      </c>
      <c r="Y34" s="90" t="s">
        <v>333</v>
      </c>
      <c r="Z34" s="88" t="s">
        <v>254</v>
      </c>
      <c r="AA34" s="87"/>
      <c r="AB34" s="87"/>
      <c r="AC34" s="97"/>
    </row>
    <row r="35" spans="1:29" s="7" customFormat="1" ht="45" customHeight="1" x14ac:dyDescent="0.25">
      <c r="A35" s="115"/>
      <c r="B35" s="115"/>
      <c r="C35" s="115"/>
      <c r="D35" s="115"/>
      <c r="E35" s="116"/>
      <c r="F35" s="116"/>
      <c r="G35" s="97" t="s">
        <v>204</v>
      </c>
      <c r="H35" s="97" t="s">
        <v>248</v>
      </c>
      <c r="I35" s="97" t="s">
        <v>138</v>
      </c>
      <c r="J35" s="87" t="s">
        <v>366</v>
      </c>
      <c r="K35" s="87" t="s">
        <v>366</v>
      </c>
      <c r="L35" s="87" t="s">
        <v>366</v>
      </c>
      <c r="M35" s="87">
        <v>2</v>
      </c>
      <c r="N35" s="87">
        <v>2</v>
      </c>
      <c r="O35" s="87">
        <f t="shared" si="6"/>
        <v>4</v>
      </c>
      <c r="P35" s="87" t="str">
        <f t="shared" si="20"/>
        <v>Bajo</v>
      </c>
      <c r="Q35" s="87">
        <v>10</v>
      </c>
      <c r="R35" s="87">
        <f t="shared" si="21"/>
        <v>40</v>
      </c>
      <c r="S35" s="92" t="str">
        <f t="shared" si="7"/>
        <v>III</v>
      </c>
      <c r="T35" s="87" t="str">
        <f t="shared" si="8"/>
        <v>Mejorable</v>
      </c>
      <c r="U35" s="87" t="str">
        <f t="shared" si="9"/>
        <v xml:space="preserve">III Mejorar si es posible.  Sería conveniente justificar la intervención y su rentabilidad. </v>
      </c>
      <c r="V35" s="87"/>
      <c r="W35" s="87"/>
      <c r="X35" s="87"/>
      <c r="Y35" s="97" t="s">
        <v>318</v>
      </c>
      <c r="Z35" s="87"/>
      <c r="AA35" s="87"/>
      <c r="AB35" s="87"/>
      <c r="AC35" s="97"/>
    </row>
    <row r="36" spans="1:29" s="7" customFormat="1" ht="75" customHeight="1" x14ac:dyDescent="0.25">
      <c r="A36" s="115" t="s">
        <v>390</v>
      </c>
      <c r="B36" s="115" t="s">
        <v>391</v>
      </c>
      <c r="C36" s="115" t="s">
        <v>404</v>
      </c>
      <c r="D36" s="115" t="s">
        <v>202</v>
      </c>
      <c r="E36" s="116" t="s">
        <v>352</v>
      </c>
      <c r="F36" s="116">
        <v>7</v>
      </c>
      <c r="G36" s="97" t="s">
        <v>203</v>
      </c>
      <c r="H36" s="97" t="s">
        <v>231</v>
      </c>
      <c r="I36" s="97" t="s">
        <v>113</v>
      </c>
      <c r="J36" s="87" t="s">
        <v>366</v>
      </c>
      <c r="K36" s="87" t="s">
        <v>366</v>
      </c>
      <c r="L36" s="87" t="s">
        <v>232</v>
      </c>
      <c r="M36" s="87">
        <v>6</v>
      </c>
      <c r="N36" s="87">
        <v>1</v>
      </c>
      <c r="O36" s="87">
        <f t="shared" si="6"/>
        <v>6</v>
      </c>
      <c r="P36" s="87" t="str">
        <f>VLOOKUP(O36,Rango1,2)</f>
        <v>Medio</v>
      </c>
      <c r="Q36" s="87">
        <v>10</v>
      </c>
      <c r="R36" s="87">
        <f>O36*Q36</f>
        <v>60</v>
      </c>
      <c r="S36" s="92" t="str">
        <f t="shared" si="7"/>
        <v>III</v>
      </c>
      <c r="T36" s="87" t="str">
        <f t="shared" si="8"/>
        <v>Mejorable</v>
      </c>
      <c r="U36" s="87" t="str">
        <f t="shared" si="9"/>
        <v xml:space="preserve">III Mejorar si es posible.  Sería conveniente justificar la intervención y su rentabilidad. </v>
      </c>
      <c r="V36" s="87"/>
      <c r="W36" s="87"/>
      <c r="X36" s="87"/>
      <c r="Y36" s="88" t="s">
        <v>233</v>
      </c>
      <c r="Z36" s="87"/>
      <c r="AA36" s="87"/>
      <c r="AB36" s="87"/>
      <c r="AC36" s="97"/>
    </row>
    <row r="37" spans="1:29" s="7" customFormat="1" ht="90" customHeight="1" x14ac:dyDescent="0.25">
      <c r="A37" s="115"/>
      <c r="B37" s="115"/>
      <c r="C37" s="115"/>
      <c r="D37" s="115"/>
      <c r="E37" s="116"/>
      <c r="F37" s="116"/>
      <c r="G37" s="97" t="s">
        <v>251</v>
      </c>
      <c r="H37" s="87" t="s">
        <v>26</v>
      </c>
      <c r="I37" s="97" t="s">
        <v>143</v>
      </c>
      <c r="J37" s="87" t="s">
        <v>366</v>
      </c>
      <c r="K37" s="87" t="s">
        <v>139</v>
      </c>
      <c r="L37" s="88" t="s">
        <v>252</v>
      </c>
      <c r="M37" s="87">
        <v>2</v>
      </c>
      <c r="N37" s="87">
        <v>4</v>
      </c>
      <c r="O37" s="87">
        <f t="shared" si="6"/>
        <v>8</v>
      </c>
      <c r="P37" s="87" t="str">
        <f t="shared" ref="P37" si="22">VLOOKUP(O37,Rango1,2)</f>
        <v>Medio</v>
      </c>
      <c r="Q37" s="87">
        <v>10</v>
      </c>
      <c r="R37" s="87">
        <f t="shared" ref="R37" si="23">O37*Q37</f>
        <v>80</v>
      </c>
      <c r="S37" s="92" t="str">
        <f t="shared" si="7"/>
        <v>III</v>
      </c>
      <c r="T37" s="87" t="str">
        <f t="shared" si="8"/>
        <v>Mejorable</v>
      </c>
      <c r="U37" s="87" t="str">
        <f t="shared" si="9"/>
        <v xml:space="preserve">III Mejorar si es posible.  Sería conveniente justificar la intervención y su rentabilidad. </v>
      </c>
      <c r="V37" s="87"/>
      <c r="W37" s="87"/>
      <c r="X37" s="87"/>
      <c r="Y37" s="97" t="s">
        <v>317</v>
      </c>
      <c r="Z37" s="87"/>
      <c r="AA37" s="87"/>
      <c r="AB37" s="87"/>
      <c r="AC37" s="97"/>
    </row>
    <row r="38" spans="1:29" s="7" customFormat="1" ht="63" customHeight="1" x14ac:dyDescent="0.25">
      <c r="A38" s="115"/>
      <c r="B38" s="115"/>
      <c r="C38" s="115"/>
      <c r="D38" s="115"/>
      <c r="E38" s="116"/>
      <c r="F38" s="116"/>
      <c r="G38" s="97" t="s">
        <v>338</v>
      </c>
      <c r="H38" s="97" t="s">
        <v>235</v>
      </c>
      <c r="I38" s="97" t="s">
        <v>236</v>
      </c>
      <c r="J38" s="87" t="s">
        <v>366</v>
      </c>
      <c r="K38" s="87" t="s">
        <v>366</v>
      </c>
      <c r="L38" s="87" t="s">
        <v>366</v>
      </c>
      <c r="M38" s="87">
        <v>6</v>
      </c>
      <c r="N38" s="87">
        <v>1</v>
      </c>
      <c r="O38" s="87">
        <f t="shared" si="6"/>
        <v>6</v>
      </c>
      <c r="P38" s="87" t="str">
        <f>VLOOKUP(O38,Rango1,2)</f>
        <v>Medio</v>
      </c>
      <c r="Q38" s="87">
        <v>10</v>
      </c>
      <c r="R38" s="87">
        <f>O38*Q38</f>
        <v>60</v>
      </c>
      <c r="S38" s="92" t="str">
        <f t="shared" si="7"/>
        <v>III</v>
      </c>
      <c r="T38" s="87" t="str">
        <f t="shared" si="8"/>
        <v>Mejorable</v>
      </c>
      <c r="U38" s="87" t="str">
        <f t="shared" si="9"/>
        <v xml:space="preserve">III Mejorar si es posible.  Sería conveniente justificar la intervención y su rentabilidad. </v>
      </c>
      <c r="V38" s="87"/>
      <c r="W38" s="87"/>
      <c r="X38" s="87" t="s">
        <v>323</v>
      </c>
      <c r="Y38" s="87" t="s">
        <v>322</v>
      </c>
      <c r="Z38" s="87" t="s">
        <v>124</v>
      </c>
      <c r="AA38" s="87"/>
      <c r="AB38" s="87"/>
      <c r="AC38" s="97"/>
    </row>
    <row r="39" spans="1:29" s="7" customFormat="1" ht="60" customHeight="1" x14ac:dyDescent="0.25">
      <c r="A39" s="115"/>
      <c r="B39" s="115"/>
      <c r="C39" s="115"/>
      <c r="D39" s="115"/>
      <c r="E39" s="116"/>
      <c r="F39" s="116"/>
      <c r="G39" s="97" t="s">
        <v>239</v>
      </c>
      <c r="H39" s="88" t="s">
        <v>180</v>
      </c>
      <c r="I39" s="97" t="s">
        <v>240</v>
      </c>
      <c r="J39" s="87" t="s">
        <v>220</v>
      </c>
      <c r="K39" s="87" t="s">
        <v>366</v>
      </c>
      <c r="L39" s="87" t="s">
        <v>366</v>
      </c>
      <c r="M39" s="87">
        <v>2</v>
      </c>
      <c r="N39" s="87">
        <v>2</v>
      </c>
      <c r="O39" s="87">
        <f t="shared" si="6"/>
        <v>4</v>
      </c>
      <c r="P39" s="87" t="str">
        <f t="shared" ref="P39:P43" si="24">VLOOKUP(O39,Rango1,2)</f>
        <v>Bajo</v>
      </c>
      <c r="Q39" s="87">
        <v>10</v>
      </c>
      <c r="R39" s="87">
        <f t="shared" ref="R39:R43" si="25">O39*Q39</f>
        <v>40</v>
      </c>
      <c r="S39" s="92" t="str">
        <f t="shared" si="7"/>
        <v>III</v>
      </c>
      <c r="T39" s="87" t="str">
        <f t="shared" si="8"/>
        <v>Mejorable</v>
      </c>
      <c r="U39" s="87" t="str">
        <f t="shared" si="9"/>
        <v xml:space="preserve">III Mejorar si es posible.  Sería conveniente justificar la intervención y su rentabilidad. </v>
      </c>
      <c r="V39" s="87"/>
      <c r="W39" s="87"/>
      <c r="X39" s="87"/>
      <c r="Y39" s="88" t="s">
        <v>334</v>
      </c>
      <c r="Z39" s="87"/>
      <c r="AA39" s="87"/>
      <c r="AB39" s="87"/>
      <c r="AC39" s="97"/>
    </row>
    <row r="40" spans="1:29" s="7" customFormat="1" ht="75" x14ac:dyDescent="0.25">
      <c r="A40" s="115"/>
      <c r="B40" s="115"/>
      <c r="C40" s="115"/>
      <c r="D40" s="115"/>
      <c r="E40" s="116"/>
      <c r="F40" s="116"/>
      <c r="G40" s="97" t="s">
        <v>253</v>
      </c>
      <c r="H40" s="97" t="s">
        <v>245</v>
      </c>
      <c r="I40" s="97" t="s">
        <v>126</v>
      </c>
      <c r="J40" s="87" t="s">
        <v>366</v>
      </c>
      <c r="K40" s="87" t="s">
        <v>366</v>
      </c>
      <c r="L40" s="97" t="s">
        <v>336</v>
      </c>
      <c r="M40" s="87">
        <v>2</v>
      </c>
      <c r="N40" s="87">
        <v>3</v>
      </c>
      <c r="O40" s="87">
        <f t="shared" si="6"/>
        <v>6</v>
      </c>
      <c r="P40" s="87" t="str">
        <f t="shared" si="24"/>
        <v>Medio</v>
      </c>
      <c r="Q40" s="87">
        <v>10</v>
      </c>
      <c r="R40" s="87">
        <f t="shared" si="25"/>
        <v>60</v>
      </c>
      <c r="S40" s="92" t="str">
        <f t="shared" si="7"/>
        <v>III</v>
      </c>
      <c r="T40" s="87" t="str">
        <f t="shared" si="8"/>
        <v>Mejorable</v>
      </c>
      <c r="U40" s="87" t="str">
        <f t="shared" si="9"/>
        <v xml:space="preserve">III Mejorar si es posible.  Sería conveniente justificar la intervención y su rentabilidad. </v>
      </c>
      <c r="V40" s="87"/>
      <c r="W40" s="87"/>
      <c r="X40" s="87"/>
      <c r="Y40" s="88" t="s">
        <v>246</v>
      </c>
      <c r="Z40" s="87"/>
      <c r="AA40" s="87"/>
      <c r="AB40" s="87"/>
      <c r="AC40" s="97"/>
    </row>
    <row r="41" spans="1:29" s="7" customFormat="1" ht="90" customHeight="1" x14ac:dyDescent="0.25">
      <c r="A41" s="115"/>
      <c r="B41" s="115"/>
      <c r="C41" s="115"/>
      <c r="D41" s="115"/>
      <c r="E41" s="116"/>
      <c r="F41" s="116"/>
      <c r="G41" s="97" t="s">
        <v>251</v>
      </c>
      <c r="H41" s="87" t="s">
        <v>26</v>
      </c>
      <c r="I41" s="97" t="s">
        <v>144</v>
      </c>
      <c r="J41" s="87" t="s">
        <v>366</v>
      </c>
      <c r="K41" s="87" t="s">
        <v>139</v>
      </c>
      <c r="L41" s="88" t="s">
        <v>252</v>
      </c>
      <c r="M41" s="87">
        <v>2</v>
      </c>
      <c r="N41" s="87">
        <v>3</v>
      </c>
      <c r="O41" s="87">
        <f t="shared" si="6"/>
        <v>6</v>
      </c>
      <c r="P41" s="87" t="str">
        <f t="shared" si="24"/>
        <v>Medio</v>
      </c>
      <c r="Q41" s="87">
        <v>10</v>
      </c>
      <c r="R41" s="87">
        <f t="shared" si="25"/>
        <v>60</v>
      </c>
      <c r="S41" s="92" t="str">
        <f t="shared" si="7"/>
        <v>III</v>
      </c>
      <c r="T41" s="87" t="str">
        <f t="shared" si="8"/>
        <v>Mejorable</v>
      </c>
      <c r="U41" s="87" t="str">
        <f t="shared" si="9"/>
        <v xml:space="preserve">III Mejorar si es posible.  Sería conveniente justificar la intervención y su rentabilidad. </v>
      </c>
      <c r="V41" s="87"/>
      <c r="W41" s="87"/>
      <c r="X41" s="87"/>
      <c r="Y41" s="97" t="s">
        <v>317</v>
      </c>
      <c r="Z41" s="87"/>
      <c r="AA41" s="87"/>
      <c r="AB41" s="87"/>
      <c r="AC41" s="97"/>
    </row>
    <row r="42" spans="1:29" s="8" customFormat="1" ht="45" customHeight="1" x14ac:dyDescent="0.25">
      <c r="A42" s="115"/>
      <c r="B42" s="115"/>
      <c r="C42" s="115"/>
      <c r="D42" s="115"/>
      <c r="E42" s="116"/>
      <c r="F42" s="116"/>
      <c r="G42" s="88" t="s">
        <v>321</v>
      </c>
      <c r="H42" s="87" t="s">
        <v>257</v>
      </c>
      <c r="I42" s="82" t="s">
        <v>125</v>
      </c>
      <c r="J42" s="87" t="s">
        <v>366</v>
      </c>
      <c r="K42" s="87" t="s">
        <v>366</v>
      </c>
      <c r="L42" s="97" t="s">
        <v>331</v>
      </c>
      <c r="M42" s="87">
        <v>2</v>
      </c>
      <c r="N42" s="87">
        <v>3</v>
      </c>
      <c r="O42" s="87">
        <f t="shared" si="6"/>
        <v>6</v>
      </c>
      <c r="P42" s="87" t="str">
        <f t="shared" si="24"/>
        <v>Medio</v>
      </c>
      <c r="Q42" s="87">
        <v>10</v>
      </c>
      <c r="R42" s="87">
        <f t="shared" si="25"/>
        <v>60</v>
      </c>
      <c r="S42" s="92" t="str">
        <f t="shared" si="7"/>
        <v>III</v>
      </c>
      <c r="T42" s="87" t="str">
        <f t="shared" si="8"/>
        <v>Mejorable</v>
      </c>
      <c r="U42" s="87" t="str">
        <f t="shared" si="9"/>
        <v xml:space="preserve">III Mejorar si es posible.  Sería conveniente justificar la intervención y su rentabilidad. </v>
      </c>
      <c r="V42" s="87"/>
      <c r="W42" s="87"/>
      <c r="X42" s="87" t="s">
        <v>332</v>
      </c>
      <c r="Y42" s="90" t="s">
        <v>333</v>
      </c>
      <c r="Z42" s="88" t="s">
        <v>254</v>
      </c>
      <c r="AA42" s="87"/>
      <c r="AB42" s="87"/>
      <c r="AC42" s="97"/>
    </row>
    <row r="43" spans="1:29" s="7" customFormat="1" ht="45" customHeight="1" x14ac:dyDescent="0.25">
      <c r="A43" s="115"/>
      <c r="B43" s="115"/>
      <c r="C43" s="115"/>
      <c r="D43" s="115"/>
      <c r="E43" s="116"/>
      <c r="F43" s="116"/>
      <c r="G43" s="97" t="s">
        <v>204</v>
      </c>
      <c r="H43" s="97" t="s">
        <v>248</v>
      </c>
      <c r="I43" s="97" t="s">
        <v>138</v>
      </c>
      <c r="J43" s="87" t="s">
        <v>366</v>
      </c>
      <c r="K43" s="87" t="s">
        <v>366</v>
      </c>
      <c r="L43" s="87" t="s">
        <v>366</v>
      </c>
      <c r="M43" s="87">
        <v>2</v>
      </c>
      <c r="N43" s="87">
        <v>2</v>
      </c>
      <c r="O43" s="87">
        <f t="shared" si="6"/>
        <v>4</v>
      </c>
      <c r="P43" s="87" t="str">
        <f t="shared" si="24"/>
        <v>Bajo</v>
      </c>
      <c r="Q43" s="87">
        <v>10</v>
      </c>
      <c r="R43" s="87">
        <f t="shared" si="25"/>
        <v>40</v>
      </c>
      <c r="S43" s="92" t="str">
        <f t="shared" si="7"/>
        <v>III</v>
      </c>
      <c r="T43" s="87" t="str">
        <f t="shared" si="8"/>
        <v>Mejorable</v>
      </c>
      <c r="U43" s="87" t="str">
        <f t="shared" si="9"/>
        <v xml:space="preserve">III Mejorar si es posible.  Sería conveniente justificar la intervención y su rentabilidad. </v>
      </c>
      <c r="V43" s="87"/>
      <c r="W43" s="87"/>
      <c r="X43" s="87"/>
      <c r="Y43" s="97" t="s">
        <v>318</v>
      </c>
      <c r="Z43" s="87"/>
      <c r="AA43" s="87"/>
      <c r="AB43" s="87"/>
      <c r="AC43" s="97"/>
    </row>
    <row r="44" spans="1:29" s="7" customFormat="1" ht="75" customHeight="1" x14ac:dyDescent="0.25">
      <c r="A44" s="115" t="s">
        <v>392</v>
      </c>
      <c r="B44" s="115" t="s">
        <v>391</v>
      </c>
      <c r="C44" s="115" t="s">
        <v>309</v>
      </c>
      <c r="D44" s="115" t="s">
        <v>202</v>
      </c>
      <c r="E44" s="116" t="s">
        <v>352</v>
      </c>
      <c r="F44" s="116">
        <v>1</v>
      </c>
      <c r="G44" s="97" t="s">
        <v>203</v>
      </c>
      <c r="H44" s="97" t="s">
        <v>231</v>
      </c>
      <c r="I44" s="97" t="s">
        <v>113</v>
      </c>
      <c r="J44" s="87" t="s">
        <v>366</v>
      </c>
      <c r="K44" s="87" t="s">
        <v>366</v>
      </c>
      <c r="L44" s="87" t="s">
        <v>232</v>
      </c>
      <c r="M44" s="87">
        <v>6</v>
      </c>
      <c r="N44" s="87">
        <v>1</v>
      </c>
      <c r="O44" s="87">
        <f t="shared" si="6"/>
        <v>6</v>
      </c>
      <c r="P44" s="87" t="str">
        <f>VLOOKUP(O44,Rango1,2)</f>
        <v>Medio</v>
      </c>
      <c r="Q44" s="87">
        <v>10</v>
      </c>
      <c r="R44" s="87">
        <f>O44*Q44</f>
        <v>60</v>
      </c>
      <c r="S44" s="92" t="str">
        <f t="shared" si="7"/>
        <v>III</v>
      </c>
      <c r="T44" s="87" t="str">
        <f t="shared" si="8"/>
        <v>Mejorable</v>
      </c>
      <c r="U44" s="87" t="str">
        <f t="shared" si="9"/>
        <v xml:space="preserve">III Mejorar si es posible.  Sería conveniente justificar la intervención y su rentabilidad. </v>
      </c>
      <c r="V44" s="87"/>
      <c r="W44" s="87"/>
      <c r="X44" s="87"/>
      <c r="Y44" s="88" t="s">
        <v>233</v>
      </c>
      <c r="Z44" s="87"/>
      <c r="AA44" s="87"/>
      <c r="AB44" s="87"/>
      <c r="AC44" s="97"/>
    </row>
    <row r="45" spans="1:29" s="7" customFormat="1" ht="90" customHeight="1" x14ac:dyDescent="0.25">
      <c r="A45" s="115"/>
      <c r="B45" s="115"/>
      <c r="C45" s="115"/>
      <c r="D45" s="115"/>
      <c r="E45" s="116"/>
      <c r="F45" s="116"/>
      <c r="G45" s="97" t="s">
        <v>251</v>
      </c>
      <c r="H45" s="87" t="s">
        <v>26</v>
      </c>
      <c r="I45" s="97" t="s">
        <v>143</v>
      </c>
      <c r="J45" s="87" t="s">
        <v>366</v>
      </c>
      <c r="K45" s="87" t="s">
        <v>139</v>
      </c>
      <c r="L45" s="88" t="s">
        <v>252</v>
      </c>
      <c r="M45" s="87">
        <v>2</v>
      </c>
      <c r="N45" s="87">
        <v>4</v>
      </c>
      <c r="O45" s="87">
        <f t="shared" si="6"/>
        <v>8</v>
      </c>
      <c r="P45" s="87" t="str">
        <f t="shared" ref="P45" si="26">VLOOKUP(O45,Rango1,2)</f>
        <v>Medio</v>
      </c>
      <c r="Q45" s="87">
        <v>10</v>
      </c>
      <c r="R45" s="87">
        <f t="shared" ref="R45" si="27">O45*Q45</f>
        <v>80</v>
      </c>
      <c r="S45" s="92" t="str">
        <f t="shared" si="7"/>
        <v>III</v>
      </c>
      <c r="T45" s="87" t="str">
        <f t="shared" si="8"/>
        <v>Mejorable</v>
      </c>
      <c r="U45" s="87" t="str">
        <f t="shared" si="9"/>
        <v xml:space="preserve">III Mejorar si es posible.  Sería conveniente justificar la intervención y su rentabilidad. </v>
      </c>
      <c r="V45" s="87"/>
      <c r="W45" s="87"/>
      <c r="X45" s="87"/>
      <c r="Y45" s="97" t="s">
        <v>317</v>
      </c>
      <c r="Z45" s="87"/>
      <c r="AA45" s="87"/>
      <c r="AB45" s="87"/>
      <c r="AC45" s="97"/>
    </row>
    <row r="46" spans="1:29" s="7" customFormat="1" ht="63" customHeight="1" x14ac:dyDescent="0.25">
      <c r="A46" s="115"/>
      <c r="B46" s="115"/>
      <c r="C46" s="115"/>
      <c r="D46" s="115"/>
      <c r="E46" s="116"/>
      <c r="F46" s="116"/>
      <c r="G46" s="97" t="s">
        <v>338</v>
      </c>
      <c r="H46" s="97" t="s">
        <v>235</v>
      </c>
      <c r="I46" s="97" t="s">
        <v>236</v>
      </c>
      <c r="J46" s="87" t="s">
        <v>366</v>
      </c>
      <c r="K46" s="87" t="s">
        <v>366</v>
      </c>
      <c r="L46" s="87" t="s">
        <v>366</v>
      </c>
      <c r="M46" s="87">
        <v>6</v>
      </c>
      <c r="N46" s="87">
        <v>1</v>
      </c>
      <c r="O46" s="87">
        <f t="shared" si="6"/>
        <v>6</v>
      </c>
      <c r="P46" s="87" t="str">
        <f>VLOOKUP(O46,Rango1,2)</f>
        <v>Medio</v>
      </c>
      <c r="Q46" s="87">
        <v>10</v>
      </c>
      <c r="R46" s="87">
        <f>O46*Q46</f>
        <v>60</v>
      </c>
      <c r="S46" s="92" t="str">
        <f t="shared" si="7"/>
        <v>III</v>
      </c>
      <c r="T46" s="87" t="str">
        <f t="shared" si="8"/>
        <v>Mejorable</v>
      </c>
      <c r="U46" s="87" t="str">
        <f t="shared" si="9"/>
        <v xml:space="preserve">III Mejorar si es posible.  Sería conveniente justificar la intervención y su rentabilidad. </v>
      </c>
      <c r="V46" s="87"/>
      <c r="W46" s="87"/>
      <c r="X46" s="87" t="s">
        <v>323</v>
      </c>
      <c r="Y46" s="87" t="s">
        <v>322</v>
      </c>
      <c r="Z46" s="87" t="s">
        <v>124</v>
      </c>
      <c r="AA46" s="87"/>
      <c r="AB46" s="87"/>
      <c r="AC46" s="97"/>
    </row>
    <row r="47" spans="1:29" s="7" customFormat="1" ht="60" customHeight="1" x14ac:dyDescent="0.25">
      <c r="A47" s="115"/>
      <c r="B47" s="115"/>
      <c r="C47" s="115"/>
      <c r="D47" s="115"/>
      <c r="E47" s="116"/>
      <c r="F47" s="116"/>
      <c r="G47" s="97" t="s">
        <v>239</v>
      </c>
      <c r="H47" s="88" t="s">
        <v>180</v>
      </c>
      <c r="I47" s="97" t="s">
        <v>240</v>
      </c>
      <c r="J47" s="87" t="s">
        <v>220</v>
      </c>
      <c r="K47" s="87" t="s">
        <v>366</v>
      </c>
      <c r="L47" s="87" t="s">
        <v>366</v>
      </c>
      <c r="M47" s="87">
        <v>2</v>
      </c>
      <c r="N47" s="87">
        <v>2</v>
      </c>
      <c r="O47" s="87">
        <f t="shared" si="6"/>
        <v>4</v>
      </c>
      <c r="P47" s="87" t="str">
        <f t="shared" ref="P47:P51" si="28">VLOOKUP(O47,Rango1,2)</f>
        <v>Bajo</v>
      </c>
      <c r="Q47" s="87">
        <v>10</v>
      </c>
      <c r="R47" s="87">
        <f t="shared" ref="R47:R51" si="29">O47*Q47</f>
        <v>40</v>
      </c>
      <c r="S47" s="92" t="str">
        <f t="shared" si="7"/>
        <v>III</v>
      </c>
      <c r="T47" s="87" t="str">
        <f t="shared" si="8"/>
        <v>Mejorable</v>
      </c>
      <c r="U47" s="87" t="str">
        <f t="shared" si="9"/>
        <v xml:space="preserve">III Mejorar si es posible.  Sería conveniente justificar la intervención y su rentabilidad. </v>
      </c>
      <c r="V47" s="87"/>
      <c r="W47" s="87"/>
      <c r="X47" s="87"/>
      <c r="Y47" s="88" t="s">
        <v>334</v>
      </c>
      <c r="Z47" s="87"/>
      <c r="AA47" s="87"/>
      <c r="AB47" s="87"/>
      <c r="AC47" s="97"/>
    </row>
    <row r="48" spans="1:29" s="7" customFormat="1" ht="75" x14ac:dyDescent="0.25">
      <c r="A48" s="115"/>
      <c r="B48" s="115"/>
      <c r="C48" s="115"/>
      <c r="D48" s="115"/>
      <c r="E48" s="116"/>
      <c r="F48" s="116"/>
      <c r="G48" s="97" t="s">
        <v>253</v>
      </c>
      <c r="H48" s="97" t="s">
        <v>245</v>
      </c>
      <c r="I48" s="97" t="s">
        <v>126</v>
      </c>
      <c r="J48" s="87" t="s">
        <v>366</v>
      </c>
      <c r="K48" s="87" t="s">
        <v>366</v>
      </c>
      <c r="L48" s="97" t="s">
        <v>336</v>
      </c>
      <c r="M48" s="87">
        <v>2</v>
      </c>
      <c r="N48" s="87">
        <v>3</v>
      </c>
      <c r="O48" s="87">
        <f t="shared" si="6"/>
        <v>6</v>
      </c>
      <c r="P48" s="87" t="str">
        <f t="shared" si="28"/>
        <v>Medio</v>
      </c>
      <c r="Q48" s="87">
        <v>10</v>
      </c>
      <c r="R48" s="87">
        <f t="shared" si="29"/>
        <v>60</v>
      </c>
      <c r="S48" s="92" t="str">
        <f t="shared" si="7"/>
        <v>III</v>
      </c>
      <c r="T48" s="87" t="str">
        <f t="shared" si="8"/>
        <v>Mejorable</v>
      </c>
      <c r="U48" s="87" t="str">
        <f t="shared" si="9"/>
        <v xml:space="preserve">III Mejorar si es posible.  Sería conveniente justificar la intervención y su rentabilidad. </v>
      </c>
      <c r="V48" s="87"/>
      <c r="W48" s="87"/>
      <c r="X48" s="87"/>
      <c r="Y48" s="88" t="s">
        <v>246</v>
      </c>
      <c r="Z48" s="87"/>
      <c r="AA48" s="87"/>
      <c r="AB48" s="87"/>
      <c r="AC48" s="97"/>
    </row>
    <row r="49" spans="1:29" s="7" customFormat="1" ht="90" customHeight="1" x14ac:dyDescent="0.25">
      <c r="A49" s="115"/>
      <c r="B49" s="115"/>
      <c r="C49" s="115"/>
      <c r="D49" s="115"/>
      <c r="E49" s="116"/>
      <c r="F49" s="116"/>
      <c r="G49" s="97" t="s">
        <v>251</v>
      </c>
      <c r="H49" s="87" t="s">
        <v>26</v>
      </c>
      <c r="I49" s="97" t="s">
        <v>144</v>
      </c>
      <c r="J49" s="87" t="s">
        <v>366</v>
      </c>
      <c r="K49" s="87" t="s">
        <v>139</v>
      </c>
      <c r="L49" s="88" t="s">
        <v>252</v>
      </c>
      <c r="M49" s="87">
        <v>2</v>
      </c>
      <c r="N49" s="87">
        <v>3</v>
      </c>
      <c r="O49" s="87">
        <f t="shared" si="6"/>
        <v>6</v>
      </c>
      <c r="P49" s="87" t="str">
        <f t="shared" si="28"/>
        <v>Medio</v>
      </c>
      <c r="Q49" s="87">
        <v>10</v>
      </c>
      <c r="R49" s="87">
        <f t="shared" si="29"/>
        <v>60</v>
      </c>
      <c r="S49" s="92" t="str">
        <f t="shared" si="7"/>
        <v>III</v>
      </c>
      <c r="T49" s="87" t="str">
        <f t="shared" si="8"/>
        <v>Mejorable</v>
      </c>
      <c r="U49" s="87" t="str">
        <f t="shared" si="9"/>
        <v xml:space="preserve">III Mejorar si es posible.  Sería conveniente justificar la intervención y su rentabilidad. </v>
      </c>
      <c r="V49" s="87"/>
      <c r="W49" s="87"/>
      <c r="X49" s="87"/>
      <c r="Y49" s="97" t="s">
        <v>317</v>
      </c>
      <c r="Z49" s="87"/>
      <c r="AA49" s="87"/>
      <c r="AB49" s="87"/>
      <c r="AC49" s="97"/>
    </row>
    <row r="50" spans="1:29" s="8" customFormat="1" ht="45" customHeight="1" x14ac:dyDescent="0.25">
      <c r="A50" s="115"/>
      <c r="B50" s="115"/>
      <c r="C50" s="115"/>
      <c r="D50" s="115"/>
      <c r="E50" s="116"/>
      <c r="F50" s="116"/>
      <c r="G50" s="88" t="s">
        <v>321</v>
      </c>
      <c r="H50" s="87" t="s">
        <v>257</v>
      </c>
      <c r="I50" s="82" t="s">
        <v>125</v>
      </c>
      <c r="J50" s="87" t="s">
        <v>366</v>
      </c>
      <c r="K50" s="87" t="s">
        <v>366</v>
      </c>
      <c r="L50" s="97" t="s">
        <v>331</v>
      </c>
      <c r="M50" s="87">
        <v>2</v>
      </c>
      <c r="N50" s="87">
        <v>3</v>
      </c>
      <c r="O50" s="87">
        <f t="shared" si="6"/>
        <v>6</v>
      </c>
      <c r="P50" s="87" t="str">
        <f t="shared" si="28"/>
        <v>Medio</v>
      </c>
      <c r="Q50" s="87">
        <v>10</v>
      </c>
      <c r="R50" s="87">
        <f t="shared" si="29"/>
        <v>60</v>
      </c>
      <c r="S50" s="92" t="str">
        <f t="shared" si="7"/>
        <v>III</v>
      </c>
      <c r="T50" s="87" t="str">
        <f t="shared" si="8"/>
        <v>Mejorable</v>
      </c>
      <c r="U50" s="87" t="str">
        <f t="shared" si="9"/>
        <v xml:space="preserve">III Mejorar si es posible.  Sería conveniente justificar la intervención y su rentabilidad. </v>
      </c>
      <c r="V50" s="87"/>
      <c r="W50" s="87"/>
      <c r="X50" s="87" t="s">
        <v>332</v>
      </c>
      <c r="Y50" s="90" t="s">
        <v>333</v>
      </c>
      <c r="Z50" s="88" t="s">
        <v>254</v>
      </c>
      <c r="AA50" s="87"/>
      <c r="AB50" s="87"/>
      <c r="AC50" s="97"/>
    </row>
    <row r="51" spans="1:29" s="7" customFormat="1" ht="45" customHeight="1" x14ac:dyDescent="0.25">
      <c r="A51" s="115"/>
      <c r="B51" s="115"/>
      <c r="C51" s="115"/>
      <c r="D51" s="115"/>
      <c r="E51" s="116"/>
      <c r="F51" s="116"/>
      <c r="G51" s="97" t="s">
        <v>204</v>
      </c>
      <c r="H51" s="97" t="s">
        <v>248</v>
      </c>
      <c r="I51" s="97" t="s">
        <v>138</v>
      </c>
      <c r="J51" s="87" t="s">
        <v>366</v>
      </c>
      <c r="K51" s="87" t="s">
        <v>366</v>
      </c>
      <c r="L51" s="87" t="s">
        <v>366</v>
      </c>
      <c r="M51" s="87">
        <v>2</v>
      </c>
      <c r="N51" s="87">
        <v>2</v>
      </c>
      <c r="O51" s="87">
        <f t="shared" si="6"/>
        <v>4</v>
      </c>
      <c r="P51" s="87" t="str">
        <f t="shared" si="28"/>
        <v>Bajo</v>
      </c>
      <c r="Q51" s="87">
        <v>10</v>
      </c>
      <c r="R51" s="87">
        <f t="shared" si="29"/>
        <v>40</v>
      </c>
      <c r="S51" s="92" t="str">
        <f t="shared" si="7"/>
        <v>III</v>
      </c>
      <c r="T51" s="87" t="str">
        <f t="shared" si="8"/>
        <v>Mejorable</v>
      </c>
      <c r="U51" s="87" t="str">
        <f t="shared" si="9"/>
        <v xml:space="preserve">III Mejorar si es posible.  Sería conveniente justificar la intervención y su rentabilidad. </v>
      </c>
      <c r="V51" s="87"/>
      <c r="W51" s="87"/>
      <c r="X51" s="87"/>
      <c r="Y51" s="97" t="s">
        <v>318</v>
      </c>
      <c r="Z51" s="87"/>
      <c r="AA51" s="87"/>
      <c r="AB51" s="87"/>
      <c r="AC51" s="97"/>
    </row>
    <row r="52" spans="1:29" s="7" customFormat="1" ht="75" customHeight="1" x14ac:dyDescent="0.25">
      <c r="A52" s="115" t="s">
        <v>421</v>
      </c>
      <c r="B52" s="115" t="s">
        <v>391</v>
      </c>
      <c r="C52" s="115" t="s">
        <v>393</v>
      </c>
      <c r="D52" s="115" t="s">
        <v>202</v>
      </c>
      <c r="E52" s="116" t="s">
        <v>352</v>
      </c>
      <c r="F52" s="116">
        <v>3</v>
      </c>
      <c r="G52" s="97" t="s">
        <v>203</v>
      </c>
      <c r="H52" s="97" t="s">
        <v>231</v>
      </c>
      <c r="I52" s="97" t="s">
        <v>113</v>
      </c>
      <c r="J52" s="87" t="s">
        <v>366</v>
      </c>
      <c r="K52" s="87" t="s">
        <v>366</v>
      </c>
      <c r="L52" s="87" t="s">
        <v>232</v>
      </c>
      <c r="M52" s="87">
        <v>6</v>
      </c>
      <c r="N52" s="87">
        <v>1</v>
      </c>
      <c r="O52" s="87">
        <f t="shared" si="6"/>
        <v>6</v>
      </c>
      <c r="P52" s="87" t="str">
        <f>VLOOKUP(O52,Rango1,2)</f>
        <v>Medio</v>
      </c>
      <c r="Q52" s="87">
        <v>10</v>
      </c>
      <c r="R52" s="87">
        <f>O52*Q52</f>
        <v>60</v>
      </c>
      <c r="S52" s="92" t="str">
        <f t="shared" si="7"/>
        <v>III</v>
      </c>
      <c r="T52" s="87" t="str">
        <f t="shared" si="8"/>
        <v>Mejorable</v>
      </c>
      <c r="U52" s="87" t="str">
        <f t="shared" si="9"/>
        <v xml:space="preserve">III Mejorar si es posible.  Sería conveniente justificar la intervención y su rentabilidad. </v>
      </c>
      <c r="V52" s="87"/>
      <c r="W52" s="87"/>
      <c r="X52" s="87"/>
      <c r="Y52" s="88" t="s">
        <v>233</v>
      </c>
      <c r="Z52" s="87"/>
      <c r="AA52" s="87"/>
      <c r="AB52" s="87"/>
      <c r="AC52" s="97"/>
    </row>
    <row r="53" spans="1:29" s="7" customFormat="1" ht="90" customHeight="1" x14ac:dyDescent="0.25">
      <c r="A53" s="115"/>
      <c r="B53" s="115"/>
      <c r="C53" s="115"/>
      <c r="D53" s="115"/>
      <c r="E53" s="116"/>
      <c r="F53" s="116"/>
      <c r="G53" s="97" t="s">
        <v>251</v>
      </c>
      <c r="H53" s="87" t="s">
        <v>26</v>
      </c>
      <c r="I53" s="97" t="s">
        <v>143</v>
      </c>
      <c r="J53" s="87" t="s">
        <v>366</v>
      </c>
      <c r="K53" s="87" t="s">
        <v>139</v>
      </c>
      <c r="L53" s="88" t="s">
        <v>252</v>
      </c>
      <c r="M53" s="87">
        <v>2</v>
      </c>
      <c r="N53" s="87">
        <v>4</v>
      </c>
      <c r="O53" s="87">
        <f t="shared" si="6"/>
        <v>8</v>
      </c>
      <c r="P53" s="87" t="str">
        <f t="shared" ref="P53" si="30">VLOOKUP(O53,Rango1,2)</f>
        <v>Medio</v>
      </c>
      <c r="Q53" s="87">
        <v>10</v>
      </c>
      <c r="R53" s="87">
        <f t="shared" ref="R53" si="31">O53*Q53</f>
        <v>80</v>
      </c>
      <c r="S53" s="92" t="str">
        <f t="shared" si="7"/>
        <v>III</v>
      </c>
      <c r="T53" s="87" t="str">
        <f t="shared" si="8"/>
        <v>Mejorable</v>
      </c>
      <c r="U53" s="87" t="str">
        <f t="shared" si="9"/>
        <v xml:space="preserve">III Mejorar si es posible.  Sería conveniente justificar la intervención y su rentabilidad. </v>
      </c>
      <c r="V53" s="87"/>
      <c r="W53" s="87"/>
      <c r="X53" s="87"/>
      <c r="Y53" s="97" t="s">
        <v>317</v>
      </c>
      <c r="Z53" s="87"/>
      <c r="AA53" s="87"/>
      <c r="AB53" s="87"/>
      <c r="AC53" s="97"/>
    </row>
    <row r="54" spans="1:29" s="7" customFormat="1" ht="63" customHeight="1" x14ac:dyDescent="0.25">
      <c r="A54" s="115"/>
      <c r="B54" s="115"/>
      <c r="C54" s="115"/>
      <c r="D54" s="115"/>
      <c r="E54" s="116"/>
      <c r="F54" s="116"/>
      <c r="G54" s="97" t="s">
        <v>338</v>
      </c>
      <c r="H54" s="97" t="s">
        <v>235</v>
      </c>
      <c r="I54" s="97" t="s">
        <v>236</v>
      </c>
      <c r="J54" s="87" t="s">
        <v>366</v>
      </c>
      <c r="K54" s="87" t="s">
        <v>366</v>
      </c>
      <c r="L54" s="87" t="s">
        <v>366</v>
      </c>
      <c r="M54" s="87">
        <v>6</v>
      </c>
      <c r="N54" s="87">
        <v>1</v>
      </c>
      <c r="O54" s="87">
        <f t="shared" si="6"/>
        <v>6</v>
      </c>
      <c r="P54" s="87" t="str">
        <f>VLOOKUP(O54,Rango1,2)</f>
        <v>Medio</v>
      </c>
      <c r="Q54" s="87">
        <v>10</v>
      </c>
      <c r="R54" s="87">
        <f>O54*Q54</f>
        <v>60</v>
      </c>
      <c r="S54" s="92" t="str">
        <f t="shared" si="7"/>
        <v>III</v>
      </c>
      <c r="T54" s="87" t="str">
        <f t="shared" si="8"/>
        <v>Mejorable</v>
      </c>
      <c r="U54" s="87" t="str">
        <f t="shared" si="9"/>
        <v xml:space="preserve">III Mejorar si es posible.  Sería conveniente justificar la intervención y su rentabilidad. </v>
      </c>
      <c r="V54" s="87"/>
      <c r="W54" s="87"/>
      <c r="X54" s="87" t="s">
        <v>323</v>
      </c>
      <c r="Y54" s="87" t="s">
        <v>322</v>
      </c>
      <c r="Z54" s="87" t="s">
        <v>124</v>
      </c>
      <c r="AA54" s="87"/>
      <c r="AB54" s="87"/>
      <c r="AC54" s="97"/>
    </row>
    <row r="55" spans="1:29" s="7" customFormat="1" ht="60" customHeight="1" x14ac:dyDescent="0.25">
      <c r="A55" s="115"/>
      <c r="B55" s="115"/>
      <c r="C55" s="115"/>
      <c r="D55" s="115"/>
      <c r="E55" s="116"/>
      <c r="F55" s="116"/>
      <c r="G55" s="97" t="s">
        <v>239</v>
      </c>
      <c r="H55" s="88" t="s">
        <v>180</v>
      </c>
      <c r="I55" s="97" t="s">
        <v>240</v>
      </c>
      <c r="J55" s="87" t="s">
        <v>220</v>
      </c>
      <c r="K55" s="87" t="s">
        <v>366</v>
      </c>
      <c r="L55" s="87" t="s">
        <v>366</v>
      </c>
      <c r="M55" s="87">
        <v>2</v>
      </c>
      <c r="N55" s="87">
        <v>2</v>
      </c>
      <c r="O55" s="87">
        <f t="shared" si="6"/>
        <v>4</v>
      </c>
      <c r="P55" s="87" t="str">
        <f t="shared" ref="P55:P59" si="32">VLOOKUP(O55,Rango1,2)</f>
        <v>Bajo</v>
      </c>
      <c r="Q55" s="87">
        <v>10</v>
      </c>
      <c r="R55" s="87">
        <f t="shared" ref="R55:R59" si="33">O55*Q55</f>
        <v>40</v>
      </c>
      <c r="S55" s="92" t="str">
        <f t="shared" si="7"/>
        <v>III</v>
      </c>
      <c r="T55" s="87" t="str">
        <f t="shared" si="8"/>
        <v>Mejorable</v>
      </c>
      <c r="U55" s="87" t="str">
        <f t="shared" si="9"/>
        <v xml:space="preserve">III Mejorar si es posible.  Sería conveniente justificar la intervención y su rentabilidad. </v>
      </c>
      <c r="V55" s="87"/>
      <c r="W55" s="87"/>
      <c r="X55" s="87"/>
      <c r="Y55" s="88" t="s">
        <v>334</v>
      </c>
      <c r="Z55" s="87"/>
      <c r="AA55" s="87"/>
      <c r="AB55" s="87"/>
      <c r="AC55" s="97"/>
    </row>
    <row r="56" spans="1:29" s="7" customFormat="1" ht="75" x14ac:dyDescent="0.25">
      <c r="A56" s="115"/>
      <c r="B56" s="115"/>
      <c r="C56" s="115"/>
      <c r="D56" s="115"/>
      <c r="E56" s="116"/>
      <c r="F56" s="116"/>
      <c r="G56" s="97" t="s">
        <v>253</v>
      </c>
      <c r="H56" s="97" t="s">
        <v>245</v>
      </c>
      <c r="I56" s="97" t="s">
        <v>126</v>
      </c>
      <c r="J56" s="87" t="s">
        <v>366</v>
      </c>
      <c r="K56" s="87" t="s">
        <v>366</v>
      </c>
      <c r="L56" s="97" t="s">
        <v>336</v>
      </c>
      <c r="M56" s="87">
        <v>2</v>
      </c>
      <c r="N56" s="87">
        <v>3</v>
      </c>
      <c r="O56" s="87">
        <f t="shared" si="6"/>
        <v>6</v>
      </c>
      <c r="P56" s="87" t="str">
        <f t="shared" si="32"/>
        <v>Medio</v>
      </c>
      <c r="Q56" s="87">
        <v>10</v>
      </c>
      <c r="R56" s="87">
        <f t="shared" si="33"/>
        <v>60</v>
      </c>
      <c r="S56" s="92" t="str">
        <f t="shared" si="7"/>
        <v>III</v>
      </c>
      <c r="T56" s="87" t="str">
        <f t="shared" si="8"/>
        <v>Mejorable</v>
      </c>
      <c r="U56" s="87" t="str">
        <f t="shared" si="9"/>
        <v xml:space="preserve">III Mejorar si es posible.  Sería conveniente justificar la intervención y su rentabilidad. </v>
      </c>
      <c r="V56" s="87"/>
      <c r="W56" s="87"/>
      <c r="X56" s="87"/>
      <c r="Y56" s="88" t="s">
        <v>246</v>
      </c>
      <c r="Z56" s="87"/>
      <c r="AA56" s="87"/>
      <c r="AB56" s="87"/>
      <c r="AC56" s="97"/>
    </row>
    <row r="57" spans="1:29" s="7" customFormat="1" ht="90" customHeight="1" x14ac:dyDescent="0.25">
      <c r="A57" s="115"/>
      <c r="B57" s="115"/>
      <c r="C57" s="115"/>
      <c r="D57" s="115"/>
      <c r="E57" s="116"/>
      <c r="F57" s="116"/>
      <c r="G57" s="97" t="s">
        <v>251</v>
      </c>
      <c r="H57" s="87" t="s">
        <v>26</v>
      </c>
      <c r="I57" s="97" t="s">
        <v>144</v>
      </c>
      <c r="J57" s="87" t="s">
        <v>366</v>
      </c>
      <c r="K57" s="87" t="s">
        <v>139</v>
      </c>
      <c r="L57" s="88" t="s">
        <v>252</v>
      </c>
      <c r="M57" s="87">
        <v>2</v>
      </c>
      <c r="N57" s="87">
        <v>3</v>
      </c>
      <c r="O57" s="87">
        <f t="shared" si="6"/>
        <v>6</v>
      </c>
      <c r="P57" s="87" t="str">
        <f t="shared" si="32"/>
        <v>Medio</v>
      </c>
      <c r="Q57" s="87">
        <v>10</v>
      </c>
      <c r="R57" s="87">
        <f t="shared" si="33"/>
        <v>60</v>
      </c>
      <c r="S57" s="92" t="str">
        <f t="shared" si="7"/>
        <v>III</v>
      </c>
      <c r="T57" s="87" t="str">
        <f t="shared" si="8"/>
        <v>Mejorable</v>
      </c>
      <c r="U57" s="87" t="str">
        <f t="shared" si="9"/>
        <v xml:space="preserve">III Mejorar si es posible.  Sería conveniente justificar la intervención y su rentabilidad. </v>
      </c>
      <c r="V57" s="87"/>
      <c r="W57" s="87"/>
      <c r="X57" s="87"/>
      <c r="Y57" s="97" t="s">
        <v>317</v>
      </c>
      <c r="Z57" s="87"/>
      <c r="AA57" s="87"/>
      <c r="AB57" s="87"/>
      <c r="AC57" s="97"/>
    </row>
    <row r="58" spans="1:29" s="8" customFormat="1" ht="45" customHeight="1" x14ac:dyDescent="0.25">
      <c r="A58" s="115"/>
      <c r="B58" s="115"/>
      <c r="C58" s="115"/>
      <c r="D58" s="115"/>
      <c r="E58" s="116"/>
      <c r="F58" s="116"/>
      <c r="G58" s="88" t="s">
        <v>321</v>
      </c>
      <c r="H58" s="87" t="s">
        <v>257</v>
      </c>
      <c r="I58" s="82" t="s">
        <v>125</v>
      </c>
      <c r="J58" s="87" t="s">
        <v>366</v>
      </c>
      <c r="K58" s="87" t="s">
        <v>366</v>
      </c>
      <c r="L58" s="97" t="s">
        <v>331</v>
      </c>
      <c r="M58" s="87">
        <v>2</v>
      </c>
      <c r="N58" s="87">
        <v>3</v>
      </c>
      <c r="O58" s="87">
        <f t="shared" si="6"/>
        <v>6</v>
      </c>
      <c r="P58" s="87" t="str">
        <f t="shared" si="32"/>
        <v>Medio</v>
      </c>
      <c r="Q58" s="87">
        <v>10</v>
      </c>
      <c r="R58" s="87">
        <f t="shared" si="33"/>
        <v>60</v>
      </c>
      <c r="S58" s="92" t="str">
        <f t="shared" si="7"/>
        <v>III</v>
      </c>
      <c r="T58" s="87" t="str">
        <f t="shared" si="8"/>
        <v>Mejorable</v>
      </c>
      <c r="U58" s="87" t="str">
        <f t="shared" si="9"/>
        <v xml:space="preserve">III Mejorar si es posible.  Sería conveniente justificar la intervención y su rentabilidad. </v>
      </c>
      <c r="V58" s="87"/>
      <c r="W58" s="87"/>
      <c r="X58" s="87" t="s">
        <v>332</v>
      </c>
      <c r="Y58" s="90" t="s">
        <v>333</v>
      </c>
      <c r="Z58" s="88" t="s">
        <v>254</v>
      </c>
      <c r="AA58" s="87"/>
      <c r="AB58" s="87"/>
      <c r="AC58" s="97"/>
    </row>
    <row r="59" spans="1:29" s="7" customFormat="1" ht="45" customHeight="1" x14ac:dyDescent="0.25">
      <c r="A59" s="115"/>
      <c r="B59" s="115"/>
      <c r="C59" s="115"/>
      <c r="D59" s="115"/>
      <c r="E59" s="116"/>
      <c r="F59" s="116"/>
      <c r="G59" s="97" t="s">
        <v>204</v>
      </c>
      <c r="H59" s="97" t="s">
        <v>248</v>
      </c>
      <c r="I59" s="97" t="s">
        <v>138</v>
      </c>
      <c r="J59" s="87" t="s">
        <v>366</v>
      </c>
      <c r="K59" s="87" t="s">
        <v>366</v>
      </c>
      <c r="L59" s="87" t="s">
        <v>366</v>
      </c>
      <c r="M59" s="87">
        <v>2</v>
      </c>
      <c r="N59" s="87">
        <v>2</v>
      </c>
      <c r="O59" s="87">
        <f t="shared" si="6"/>
        <v>4</v>
      </c>
      <c r="P59" s="87" t="str">
        <f t="shared" si="32"/>
        <v>Bajo</v>
      </c>
      <c r="Q59" s="87">
        <v>10</v>
      </c>
      <c r="R59" s="87">
        <f t="shared" si="33"/>
        <v>40</v>
      </c>
      <c r="S59" s="92" t="str">
        <f t="shared" si="7"/>
        <v>III</v>
      </c>
      <c r="T59" s="87" t="str">
        <f t="shared" si="8"/>
        <v>Mejorable</v>
      </c>
      <c r="U59" s="87" t="str">
        <f t="shared" si="9"/>
        <v xml:space="preserve">III Mejorar si es posible.  Sería conveniente justificar la intervención y su rentabilidad. </v>
      </c>
      <c r="V59" s="87"/>
      <c r="W59" s="87"/>
      <c r="X59" s="87"/>
      <c r="Y59" s="97" t="s">
        <v>318</v>
      </c>
      <c r="Z59" s="87"/>
      <c r="AA59" s="87"/>
      <c r="AB59" s="87"/>
      <c r="AC59" s="97"/>
    </row>
    <row r="60" spans="1:29" s="7" customFormat="1" ht="75" customHeight="1" x14ac:dyDescent="0.25">
      <c r="A60" s="115" t="s">
        <v>394</v>
      </c>
      <c r="B60" s="115" t="s">
        <v>389</v>
      </c>
      <c r="C60" s="115" t="s">
        <v>403</v>
      </c>
      <c r="D60" s="115" t="s">
        <v>202</v>
      </c>
      <c r="E60" s="116" t="s">
        <v>352</v>
      </c>
      <c r="F60" s="116">
        <v>20</v>
      </c>
      <c r="G60" s="97" t="s">
        <v>203</v>
      </c>
      <c r="H60" s="97" t="s">
        <v>231</v>
      </c>
      <c r="I60" s="97" t="s">
        <v>113</v>
      </c>
      <c r="J60" s="87" t="s">
        <v>366</v>
      </c>
      <c r="K60" s="87" t="s">
        <v>366</v>
      </c>
      <c r="L60" s="87" t="s">
        <v>232</v>
      </c>
      <c r="M60" s="87">
        <v>6</v>
      </c>
      <c r="N60" s="87">
        <v>1</v>
      </c>
      <c r="O60" s="87">
        <f t="shared" si="6"/>
        <v>6</v>
      </c>
      <c r="P60" s="87" t="str">
        <f>VLOOKUP(O60,Rango1,2)</f>
        <v>Medio</v>
      </c>
      <c r="Q60" s="87">
        <v>10</v>
      </c>
      <c r="R60" s="87">
        <f>O60*Q60</f>
        <v>60</v>
      </c>
      <c r="S60" s="92" t="str">
        <f t="shared" si="7"/>
        <v>III</v>
      </c>
      <c r="T60" s="87" t="str">
        <f t="shared" si="8"/>
        <v>Mejorable</v>
      </c>
      <c r="U60" s="87" t="str">
        <f t="shared" si="9"/>
        <v xml:space="preserve">III Mejorar si es posible.  Sería conveniente justificar la intervención y su rentabilidad. </v>
      </c>
      <c r="V60" s="87"/>
      <c r="W60" s="87"/>
      <c r="X60" s="87"/>
      <c r="Y60" s="88" t="s">
        <v>233</v>
      </c>
      <c r="Z60" s="87"/>
      <c r="AA60" s="87"/>
      <c r="AB60" s="87"/>
      <c r="AC60" s="97"/>
    </row>
    <row r="61" spans="1:29" s="7" customFormat="1" ht="90" customHeight="1" x14ac:dyDescent="0.25">
      <c r="A61" s="115"/>
      <c r="B61" s="115"/>
      <c r="C61" s="115"/>
      <c r="D61" s="115"/>
      <c r="E61" s="116"/>
      <c r="F61" s="116"/>
      <c r="G61" s="97" t="s">
        <v>251</v>
      </c>
      <c r="H61" s="87" t="s">
        <v>26</v>
      </c>
      <c r="I61" s="97" t="s">
        <v>143</v>
      </c>
      <c r="J61" s="87" t="s">
        <v>366</v>
      </c>
      <c r="K61" s="87" t="s">
        <v>139</v>
      </c>
      <c r="L61" s="88" t="s">
        <v>252</v>
      </c>
      <c r="M61" s="87">
        <v>2</v>
      </c>
      <c r="N61" s="87">
        <v>4</v>
      </c>
      <c r="O61" s="87">
        <f t="shared" si="6"/>
        <v>8</v>
      </c>
      <c r="P61" s="87" t="str">
        <f t="shared" ref="P61" si="34">VLOOKUP(O61,Rango1,2)</f>
        <v>Medio</v>
      </c>
      <c r="Q61" s="87">
        <v>10</v>
      </c>
      <c r="R61" s="87">
        <f t="shared" ref="R61" si="35">O61*Q61</f>
        <v>80</v>
      </c>
      <c r="S61" s="92" t="str">
        <f t="shared" si="7"/>
        <v>III</v>
      </c>
      <c r="T61" s="87" t="str">
        <f t="shared" si="8"/>
        <v>Mejorable</v>
      </c>
      <c r="U61" s="87" t="str">
        <f t="shared" si="9"/>
        <v xml:space="preserve">III Mejorar si es posible.  Sería conveniente justificar la intervención y su rentabilidad. </v>
      </c>
      <c r="V61" s="87"/>
      <c r="W61" s="87"/>
      <c r="X61" s="87"/>
      <c r="Y61" s="97" t="s">
        <v>317</v>
      </c>
      <c r="Z61" s="87"/>
      <c r="AA61" s="87"/>
      <c r="AB61" s="87"/>
      <c r="AC61" s="97"/>
    </row>
    <row r="62" spans="1:29" s="7" customFormat="1" ht="63" customHeight="1" x14ac:dyDescent="0.25">
      <c r="A62" s="115"/>
      <c r="B62" s="115"/>
      <c r="C62" s="115"/>
      <c r="D62" s="115"/>
      <c r="E62" s="116"/>
      <c r="F62" s="116"/>
      <c r="G62" s="97" t="s">
        <v>338</v>
      </c>
      <c r="H62" s="97" t="s">
        <v>235</v>
      </c>
      <c r="I62" s="97" t="s">
        <v>236</v>
      </c>
      <c r="J62" s="87" t="s">
        <v>366</v>
      </c>
      <c r="K62" s="87" t="s">
        <v>366</v>
      </c>
      <c r="L62" s="87" t="s">
        <v>366</v>
      </c>
      <c r="M62" s="87">
        <v>6</v>
      </c>
      <c r="N62" s="87">
        <v>1</v>
      </c>
      <c r="O62" s="87">
        <f t="shared" si="6"/>
        <v>6</v>
      </c>
      <c r="P62" s="87" t="str">
        <f>VLOOKUP(O62,Rango1,2)</f>
        <v>Medio</v>
      </c>
      <c r="Q62" s="87">
        <v>10</v>
      </c>
      <c r="R62" s="87">
        <f>O62*Q62</f>
        <v>60</v>
      </c>
      <c r="S62" s="92" t="str">
        <f t="shared" si="7"/>
        <v>III</v>
      </c>
      <c r="T62" s="87" t="str">
        <f t="shared" si="8"/>
        <v>Mejorable</v>
      </c>
      <c r="U62" s="87" t="str">
        <f t="shared" si="9"/>
        <v xml:space="preserve">III Mejorar si es posible.  Sería conveniente justificar la intervención y su rentabilidad. </v>
      </c>
      <c r="V62" s="87"/>
      <c r="W62" s="87"/>
      <c r="X62" s="87" t="s">
        <v>323</v>
      </c>
      <c r="Y62" s="87" t="s">
        <v>322</v>
      </c>
      <c r="Z62" s="87" t="s">
        <v>124</v>
      </c>
      <c r="AA62" s="87"/>
      <c r="AB62" s="87"/>
      <c r="AC62" s="97"/>
    </row>
    <row r="63" spans="1:29" s="7" customFormat="1" ht="60" customHeight="1" x14ac:dyDescent="0.25">
      <c r="A63" s="115"/>
      <c r="B63" s="115"/>
      <c r="C63" s="115"/>
      <c r="D63" s="115"/>
      <c r="E63" s="116"/>
      <c r="F63" s="116"/>
      <c r="G63" s="97" t="s">
        <v>239</v>
      </c>
      <c r="H63" s="88" t="s">
        <v>180</v>
      </c>
      <c r="I63" s="97" t="s">
        <v>240</v>
      </c>
      <c r="J63" s="87" t="s">
        <v>220</v>
      </c>
      <c r="K63" s="87" t="s">
        <v>366</v>
      </c>
      <c r="L63" s="87" t="s">
        <v>366</v>
      </c>
      <c r="M63" s="87">
        <v>2</v>
      </c>
      <c r="N63" s="87">
        <v>2</v>
      </c>
      <c r="O63" s="87">
        <f t="shared" si="6"/>
        <v>4</v>
      </c>
      <c r="P63" s="87" t="str">
        <f t="shared" ref="P63:P67" si="36">VLOOKUP(O63,Rango1,2)</f>
        <v>Bajo</v>
      </c>
      <c r="Q63" s="87">
        <v>10</v>
      </c>
      <c r="R63" s="87">
        <f t="shared" ref="R63:R67" si="37">O63*Q63</f>
        <v>40</v>
      </c>
      <c r="S63" s="92" t="str">
        <f t="shared" si="7"/>
        <v>III</v>
      </c>
      <c r="T63" s="87" t="str">
        <f t="shared" si="8"/>
        <v>Mejorable</v>
      </c>
      <c r="U63" s="87" t="str">
        <f t="shared" si="9"/>
        <v xml:space="preserve">III Mejorar si es posible.  Sería conveniente justificar la intervención y su rentabilidad. </v>
      </c>
      <c r="V63" s="87"/>
      <c r="W63" s="87"/>
      <c r="X63" s="87"/>
      <c r="Y63" s="88" t="s">
        <v>334</v>
      </c>
      <c r="Z63" s="87"/>
      <c r="AA63" s="87"/>
      <c r="AB63" s="87"/>
      <c r="AC63" s="97"/>
    </row>
    <row r="64" spans="1:29" s="7" customFormat="1" ht="75" x14ac:dyDescent="0.25">
      <c r="A64" s="115"/>
      <c r="B64" s="115"/>
      <c r="C64" s="115"/>
      <c r="D64" s="115"/>
      <c r="E64" s="116"/>
      <c r="F64" s="116"/>
      <c r="G64" s="97" t="s">
        <v>253</v>
      </c>
      <c r="H64" s="97" t="s">
        <v>245</v>
      </c>
      <c r="I64" s="97" t="s">
        <v>126</v>
      </c>
      <c r="J64" s="87" t="s">
        <v>366</v>
      </c>
      <c r="K64" s="87" t="s">
        <v>366</v>
      </c>
      <c r="L64" s="97" t="s">
        <v>336</v>
      </c>
      <c r="M64" s="87">
        <v>2</v>
      </c>
      <c r="N64" s="87">
        <v>3</v>
      </c>
      <c r="O64" s="87">
        <f t="shared" si="6"/>
        <v>6</v>
      </c>
      <c r="P64" s="87" t="str">
        <f t="shared" si="36"/>
        <v>Medio</v>
      </c>
      <c r="Q64" s="87">
        <v>10</v>
      </c>
      <c r="R64" s="87">
        <f t="shared" si="37"/>
        <v>60</v>
      </c>
      <c r="S64" s="92" t="str">
        <f t="shared" si="7"/>
        <v>III</v>
      </c>
      <c r="T64" s="87" t="str">
        <f t="shared" si="8"/>
        <v>Mejorable</v>
      </c>
      <c r="U64" s="87" t="str">
        <f t="shared" si="9"/>
        <v xml:space="preserve">III Mejorar si es posible.  Sería conveniente justificar la intervención y su rentabilidad. </v>
      </c>
      <c r="V64" s="87"/>
      <c r="W64" s="87"/>
      <c r="X64" s="87"/>
      <c r="Y64" s="88" t="s">
        <v>246</v>
      </c>
      <c r="Z64" s="87"/>
      <c r="AA64" s="87"/>
      <c r="AB64" s="87"/>
      <c r="AC64" s="97"/>
    </row>
    <row r="65" spans="1:29" s="7" customFormat="1" ht="90" customHeight="1" x14ac:dyDescent="0.25">
      <c r="A65" s="115"/>
      <c r="B65" s="115"/>
      <c r="C65" s="115"/>
      <c r="D65" s="115"/>
      <c r="E65" s="116"/>
      <c r="F65" s="116"/>
      <c r="G65" s="97" t="s">
        <v>251</v>
      </c>
      <c r="H65" s="87" t="s">
        <v>26</v>
      </c>
      <c r="I65" s="97" t="s">
        <v>144</v>
      </c>
      <c r="J65" s="87" t="s">
        <v>366</v>
      </c>
      <c r="K65" s="87" t="s">
        <v>139</v>
      </c>
      <c r="L65" s="88" t="s">
        <v>252</v>
      </c>
      <c r="M65" s="87">
        <v>2</v>
      </c>
      <c r="N65" s="87">
        <v>3</v>
      </c>
      <c r="O65" s="87">
        <f t="shared" si="6"/>
        <v>6</v>
      </c>
      <c r="P65" s="87" t="str">
        <f t="shared" si="36"/>
        <v>Medio</v>
      </c>
      <c r="Q65" s="87">
        <v>10</v>
      </c>
      <c r="R65" s="87">
        <f t="shared" si="37"/>
        <v>60</v>
      </c>
      <c r="S65" s="92" t="str">
        <f t="shared" si="7"/>
        <v>III</v>
      </c>
      <c r="T65" s="87" t="str">
        <f t="shared" si="8"/>
        <v>Mejorable</v>
      </c>
      <c r="U65" s="87" t="str">
        <f t="shared" si="9"/>
        <v xml:space="preserve">III Mejorar si es posible.  Sería conveniente justificar la intervención y su rentabilidad. </v>
      </c>
      <c r="V65" s="87"/>
      <c r="W65" s="87"/>
      <c r="X65" s="87"/>
      <c r="Y65" s="97" t="s">
        <v>317</v>
      </c>
      <c r="Z65" s="87"/>
      <c r="AA65" s="87"/>
      <c r="AB65" s="87"/>
      <c r="AC65" s="97"/>
    </row>
    <row r="66" spans="1:29" s="8" customFormat="1" ht="45" customHeight="1" x14ac:dyDescent="0.25">
      <c r="A66" s="115"/>
      <c r="B66" s="115"/>
      <c r="C66" s="115"/>
      <c r="D66" s="115"/>
      <c r="E66" s="116"/>
      <c r="F66" s="116"/>
      <c r="G66" s="88" t="s">
        <v>321</v>
      </c>
      <c r="H66" s="87" t="s">
        <v>257</v>
      </c>
      <c r="I66" s="82" t="s">
        <v>125</v>
      </c>
      <c r="J66" s="87" t="s">
        <v>366</v>
      </c>
      <c r="K66" s="87" t="s">
        <v>366</v>
      </c>
      <c r="L66" s="97" t="s">
        <v>331</v>
      </c>
      <c r="M66" s="87">
        <v>2</v>
      </c>
      <c r="N66" s="87">
        <v>3</v>
      </c>
      <c r="O66" s="87">
        <f t="shared" si="6"/>
        <v>6</v>
      </c>
      <c r="P66" s="87" t="str">
        <f t="shared" si="36"/>
        <v>Medio</v>
      </c>
      <c r="Q66" s="87">
        <v>10</v>
      </c>
      <c r="R66" s="87">
        <f t="shared" si="37"/>
        <v>60</v>
      </c>
      <c r="S66" s="92" t="str">
        <f t="shared" si="7"/>
        <v>III</v>
      </c>
      <c r="T66" s="87" t="str">
        <f t="shared" si="8"/>
        <v>Mejorable</v>
      </c>
      <c r="U66" s="87" t="str">
        <f t="shared" si="9"/>
        <v xml:space="preserve">III Mejorar si es posible.  Sería conveniente justificar la intervención y su rentabilidad. </v>
      </c>
      <c r="V66" s="87"/>
      <c r="W66" s="87"/>
      <c r="X66" s="87" t="s">
        <v>332</v>
      </c>
      <c r="Y66" s="90" t="s">
        <v>333</v>
      </c>
      <c r="Z66" s="88" t="s">
        <v>254</v>
      </c>
      <c r="AA66" s="87"/>
      <c r="AB66" s="87"/>
      <c r="AC66" s="97"/>
    </row>
    <row r="67" spans="1:29" s="7" customFormat="1" ht="45" customHeight="1" x14ac:dyDescent="0.25">
      <c r="A67" s="115"/>
      <c r="B67" s="115"/>
      <c r="C67" s="115"/>
      <c r="D67" s="115"/>
      <c r="E67" s="116"/>
      <c r="F67" s="116"/>
      <c r="G67" s="97" t="s">
        <v>204</v>
      </c>
      <c r="H67" s="97" t="s">
        <v>248</v>
      </c>
      <c r="I67" s="97" t="s">
        <v>138</v>
      </c>
      <c r="J67" s="87" t="s">
        <v>366</v>
      </c>
      <c r="K67" s="87" t="s">
        <v>366</v>
      </c>
      <c r="L67" s="87" t="s">
        <v>366</v>
      </c>
      <c r="M67" s="87">
        <v>2</v>
      </c>
      <c r="N67" s="87">
        <v>2</v>
      </c>
      <c r="O67" s="87">
        <f t="shared" si="6"/>
        <v>4</v>
      </c>
      <c r="P67" s="87" t="str">
        <f t="shared" si="36"/>
        <v>Bajo</v>
      </c>
      <c r="Q67" s="87">
        <v>10</v>
      </c>
      <c r="R67" s="87">
        <f t="shared" si="37"/>
        <v>40</v>
      </c>
      <c r="S67" s="92" t="str">
        <f t="shared" si="7"/>
        <v>III</v>
      </c>
      <c r="T67" s="87" t="str">
        <f t="shared" si="8"/>
        <v>Mejorable</v>
      </c>
      <c r="U67" s="87" t="str">
        <f t="shared" si="9"/>
        <v xml:space="preserve">III Mejorar si es posible.  Sería conveniente justificar la intervención y su rentabilidad. </v>
      </c>
      <c r="V67" s="87"/>
      <c r="W67" s="87"/>
      <c r="X67" s="87"/>
      <c r="Y67" s="97" t="s">
        <v>318</v>
      </c>
      <c r="Z67" s="87"/>
      <c r="AA67" s="87"/>
      <c r="AB67" s="87"/>
      <c r="AC67" s="97"/>
    </row>
    <row r="68" spans="1:29" s="7" customFormat="1" ht="75" customHeight="1" x14ac:dyDescent="0.25">
      <c r="A68" s="115" t="s">
        <v>395</v>
      </c>
      <c r="B68" s="115" t="s">
        <v>391</v>
      </c>
      <c r="C68" s="115" t="s">
        <v>402</v>
      </c>
      <c r="D68" s="115" t="s">
        <v>202</v>
      </c>
      <c r="E68" s="116" t="s">
        <v>352</v>
      </c>
      <c r="F68" s="116">
        <v>1</v>
      </c>
      <c r="G68" s="97" t="s">
        <v>203</v>
      </c>
      <c r="H68" s="97" t="s">
        <v>231</v>
      </c>
      <c r="I68" s="97" t="s">
        <v>113</v>
      </c>
      <c r="J68" s="87" t="s">
        <v>366</v>
      </c>
      <c r="K68" s="87" t="s">
        <v>366</v>
      </c>
      <c r="L68" s="87" t="s">
        <v>232</v>
      </c>
      <c r="M68" s="87">
        <v>6</v>
      </c>
      <c r="N68" s="87">
        <v>1</v>
      </c>
      <c r="O68" s="87">
        <f t="shared" si="6"/>
        <v>6</v>
      </c>
      <c r="P68" s="87" t="str">
        <f>VLOOKUP(O68,Rango1,2)</f>
        <v>Medio</v>
      </c>
      <c r="Q68" s="87">
        <v>10</v>
      </c>
      <c r="R68" s="87">
        <f>O68*Q68</f>
        <v>60</v>
      </c>
      <c r="S68" s="92" t="str">
        <f t="shared" si="7"/>
        <v>III</v>
      </c>
      <c r="T68" s="87" t="str">
        <f t="shared" si="8"/>
        <v>Mejorable</v>
      </c>
      <c r="U68" s="87" t="str">
        <f t="shared" si="9"/>
        <v xml:space="preserve">III Mejorar si es posible.  Sería conveniente justificar la intervención y su rentabilidad. </v>
      </c>
      <c r="V68" s="87"/>
      <c r="W68" s="87"/>
      <c r="X68" s="87"/>
      <c r="Y68" s="88" t="s">
        <v>233</v>
      </c>
      <c r="Z68" s="87"/>
      <c r="AA68" s="87"/>
      <c r="AB68" s="87"/>
      <c r="AC68" s="97"/>
    </row>
    <row r="69" spans="1:29" s="7" customFormat="1" ht="90" customHeight="1" x14ac:dyDescent="0.25">
      <c r="A69" s="115"/>
      <c r="B69" s="115"/>
      <c r="C69" s="115"/>
      <c r="D69" s="115"/>
      <c r="E69" s="116"/>
      <c r="F69" s="116"/>
      <c r="G69" s="97" t="s">
        <v>251</v>
      </c>
      <c r="H69" s="87" t="s">
        <v>26</v>
      </c>
      <c r="I69" s="97" t="s">
        <v>143</v>
      </c>
      <c r="J69" s="87" t="s">
        <v>366</v>
      </c>
      <c r="K69" s="87" t="s">
        <v>139</v>
      </c>
      <c r="L69" s="88" t="s">
        <v>252</v>
      </c>
      <c r="M69" s="87">
        <v>2</v>
      </c>
      <c r="N69" s="87">
        <v>4</v>
      </c>
      <c r="O69" s="87">
        <f t="shared" si="6"/>
        <v>8</v>
      </c>
      <c r="P69" s="87" t="str">
        <f t="shared" ref="P69" si="38">VLOOKUP(O69,Rango1,2)</f>
        <v>Medio</v>
      </c>
      <c r="Q69" s="87">
        <v>10</v>
      </c>
      <c r="R69" s="87">
        <f t="shared" ref="R69" si="39">O69*Q69</f>
        <v>80</v>
      </c>
      <c r="S69" s="92" t="str">
        <f t="shared" si="7"/>
        <v>III</v>
      </c>
      <c r="T69" s="87" t="str">
        <f t="shared" si="8"/>
        <v>Mejorable</v>
      </c>
      <c r="U69" s="87" t="str">
        <f t="shared" si="9"/>
        <v xml:space="preserve">III Mejorar si es posible.  Sería conveniente justificar la intervención y su rentabilidad. </v>
      </c>
      <c r="V69" s="87"/>
      <c r="W69" s="87"/>
      <c r="X69" s="87"/>
      <c r="Y69" s="97" t="s">
        <v>317</v>
      </c>
      <c r="Z69" s="87"/>
      <c r="AA69" s="87"/>
      <c r="AB69" s="87"/>
      <c r="AC69" s="97"/>
    </row>
    <row r="70" spans="1:29" s="7" customFormat="1" ht="63" customHeight="1" x14ac:dyDescent="0.25">
      <c r="A70" s="115"/>
      <c r="B70" s="115"/>
      <c r="C70" s="115"/>
      <c r="D70" s="115"/>
      <c r="E70" s="116"/>
      <c r="F70" s="116"/>
      <c r="G70" s="97" t="s">
        <v>338</v>
      </c>
      <c r="H70" s="97" t="s">
        <v>235</v>
      </c>
      <c r="I70" s="97" t="s">
        <v>236</v>
      </c>
      <c r="J70" s="87" t="s">
        <v>366</v>
      </c>
      <c r="K70" s="87" t="s">
        <v>366</v>
      </c>
      <c r="L70" s="87" t="s">
        <v>366</v>
      </c>
      <c r="M70" s="87">
        <v>6</v>
      </c>
      <c r="N70" s="87">
        <v>1</v>
      </c>
      <c r="O70" s="87">
        <f t="shared" si="6"/>
        <v>6</v>
      </c>
      <c r="P70" s="87" t="str">
        <f>VLOOKUP(O70,Rango1,2)</f>
        <v>Medio</v>
      </c>
      <c r="Q70" s="87">
        <v>10</v>
      </c>
      <c r="R70" s="87">
        <f>O70*Q70</f>
        <v>60</v>
      </c>
      <c r="S70" s="92" t="str">
        <f t="shared" si="7"/>
        <v>III</v>
      </c>
      <c r="T70" s="87" t="str">
        <f t="shared" si="8"/>
        <v>Mejorable</v>
      </c>
      <c r="U70" s="87" t="str">
        <f t="shared" si="9"/>
        <v xml:space="preserve">III Mejorar si es posible.  Sería conveniente justificar la intervención y su rentabilidad. </v>
      </c>
      <c r="V70" s="87"/>
      <c r="W70" s="87"/>
      <c r="X70" s="87" t="s">
        <v>323</v>
      </c>
      <c r="Y70" s="87" t="s">
        <v>322</v>
      </c>
      <c r="Z70" s="87" t="s">
        <v>124</v>
      </c>
      <c r="AA70" s="87"/>
      <c r="AB70" s="87"/>
      <c r="AC70" s="97"/>
    </row>
    <row r="71" spans="1:29" s="7" customFormat="1" ht="60" customHeight="1" x14ac:dyDescent="0.25">
      <c r="A71" s="115"/>
      <c r="B71" s="115"/>
      <c r="C71" s="115"/>
      <c r="D71" s="115"/>
      <c r="E71" s="116"/>
      <c r="F71" s="116"/>
      <c r="G71" s="97" t="s">
        <v>239</v>
      </c>
      <c r="H71" s="88" t="s">
        <v>180</v>
      </c>
      <c r="I71" s="97" t="s">
        <v>240</v>
      </c>
      <c r="J71" s="87" t="s">
        <v>220</v>
      </c>
      <c r="K71" s="87" t="s">
        <v>366</v>
      </c>
      <c r="L71" s="87" t="s">
        <v>366</v>
      </c>
      <c r="M71" s="87">
        <v>2</v>
      </c>
      <c r="N71" s="87">
        <v>2</v>
      </c>
      <c r="O71" s="87">
        <f t="shared" si="6"/>
        <v>4</v>
      </c>
      <c r="P71" s="87" t="str">
        <f t="shared" ref="P71:P75" si="40">VLOOKUP(O71,Rango1,2)</f>
        <v>Bajo</v>
      </c>
      <c r="Q71" s="87">
        <v>10</v>
      </c>
      <c r="R71" s="87">
        <f t="shared" ref="R71:R75" si="41">O71*Q71</f>
        <v>40</v>
      </c>
      <c r="S71" s="92" t="str">
        <f t="shared" si="7"/>
        <v>III</v>
      </c>
      <c r="T71" s="87" t="str">
        <f t="shared" si="8"/>
        <v>Mejorable</v>
      </c>
      <c r="U71" s="87" t="str">
        <f t="shared" si="9"/>
        <v xml:space="preserve">III Mejorar si es posible.  Sería conveniente justificar la intervención y su rentabilidad. </v>
      </c>
      <c r="V71" s="87"/>
      <c r="W71" s="87"/>
      <c r="X71" s="87"/>
      <c r="Y71" s="88" t="s">
        <v>334</v>
      </c>
      <c r="Z71" s="87"/>
      <c r="AA71" s="87"/>
      <c r="AB71" s="87"/>
      <c r="AC71" s="97"/>
    </row>
    <row r="72" spans="1:29" s="7" customFormat="1" ht="75" x14ac:dyDescent="0.25">
      <c r="A72" s="115"/>
      <c r="B72" s="115"/>
      <c r="C72" s="115"/>
      <c r="D72" s="115"/>
      <c r="E72" s="116"/>
      <c r="F72" s="116"/>
      <c r="G72" s="97" t="s">
        <v>253</v>
      </c>
      <c r="H72" s="97" t="s">
        <v>245</v>
      </c>
      <c r="I72" s="97" t="s">
        <v>126</v>
      </c>
      <c r="J72" s="87" t="s">
        <v>366</v>
      </c>
      <c r="K72" s="87" t="s">
        <v>366</v>
      </c>
      <c r="L72" s="97" t="s">
        <v>336</v>
      </c>
      <c r="M72" s="87">
        <v>2</v>
      </c>
      <c r="N72" s="87">
        <v>3</v>
      </c>
      <c r="O72" s="87">
        <f t="shared" si="6"/>
        <v>6</v>
      </c>
      <c r="P72" s="87" t="str">
        <f t="shared" si="40"/>
        <v>Medio</v>
      </c>
      <c r="Q72" s="87">
        <v>10</v>
      </c>
      <c r="R72" s="87">
        <f t="shared" si="41"/>
        <v>60</v>
      </c>
      <c r="S72" s="92" t="str">
        <f t="shared" si="7"/>
        <v>III</v>
      </c>
      <c r="T72" s="87" t="str">
        <f t="shared" si="8"/>
        <v>Mejorable</v>
      </c>
      <c r="U72" s="87" t="str">
        <f t="shared" si="9"/>
        <v xml:space="preserve">III Mejorar si es posible.  Sería conveniente justificar la intervención y su rentabilidad. </v>
      </c>
      <c r="V72" s="87"/>
      <c r="W72" s="87"/>
      <c r="X72" s="87"/>
      <c r="Y72" s="88" t="s">
        <v>246</v>
      </c>
      <c r="Z72" s="87"/>
      <c r="AA72" s="87"/>
      <c r="AB72" s="87"/>
      <c r="AC72" s="97"/>
    </row>
    <row r="73" spans="1:29" s="7" customFormat="1" ht="90" customHeight="1" x14ac:dyDescent="0.25">
      <c r="A73" s="115"/>
      <c r="B73" s="115"/>
      <c r="C73" s="115"/>
      <c r="D73" s="115"/>
      <c r="E73" s="116"/>
      <c r="F73" s="116"/>
      <c r="G73" s="97" t="s">
        <v>251</v>
      </c>
      <c r="H73" s="87" t="s">
        <v>26</v>
      </c>
      <c r="I73" s="97" t="s">
        <v>144</v>
      </c>
      <c r="J73" s="87" t="s">
        <v>366</v>
      </c>
      <c r="K73" s="87" t="s">
        <v>139</v>
      </c>
      <c r="L73" s="88" t="s">
        <v>252</v>
      </c>
      <c r="M73" s="87">
        <v>2</v>
      </c>
      <c r="N73" s="87">
        <v>3</v>
      </c>
      <c r="O73" s="87">
        <f t="shared" si="6"/>
        <v>6</v>
      </c>
      <c r="P73" s="87" t="str">
        <f t="shared" si="40"/>
        <v>Medio</v>
      </c>
      <c r="Q73" s="87">
        <v>10</v>
      </c>
      <c r="R73" s="87">
        <f t="shared" si="41"/>
        <v>60</v>
      </c>
      <c r="S73" s="92" t="str">
        <f t="shared" si="7"/>
        <v>III</v>
      </c>
      <c r="T73" s="87" t="str">
        <f t="shared" si="8"/>
        <v>Mejorable</v>
      </c>
      <c r="U73" s="87" t="str">
        <f t="shared" si="9"/>
        <v xml:space="preserve">III Mejorar si es posible.  Sería conveniente justificar la intervención y su rentabilidad. </v>
      </c>
      <c r="V73" s="87"/>
      <c r="W73" s="87"/>
      <c r="X73" s="87"/>
      <c r="Y73" s="97" t="s">
        <v>317</v>
      </c>
      <c r="Z73" s="87"/>
      <c r="AA73" s="87"/>
      <c r="AB73" s="87"/>
      <c r="AC73" s="97"/>
    </row>
    <row r="74" spans="1:29" s="8" customFormat="1" ht="45" customHeight="1" x14ac:dyDescent="0.25">
      <c r="A74" s="115"/>
      <c r="B74" s="115"/>
      <c r="C74" s="115"/>
      <c r="D74" s="115"/>
      <c r="E74" s="116"/>
      <c r="F74" s="116"/>
      <c r="G74" s="88" t="s">
        <v>321</v>
      </c>
      <c r="H74" s="87" t="s">
        <v>257</v>
      </c>
      <c r="I74" s="82" t="s">
        <v>125</v>
      </c>
      <c r="J74" s="87" t="s">
        <v>366</v>
      </c>
      <c r="K74" s="87" t="s">
        <v>366</v>
      </c>
      <c r="L74" s="97" t="s">
        <v>331</v>
      </c>
      <c r="M74" s="87">
        <v>2</v>
      </c>
      <c r="N74" s="87">
        <v>3</v>
      </c>
      <c r="O74" s="87">
        <f t="shared" si="6"/>
        <v>6</v>
      </c>
      <c r="P74" s="87" t="str">
        <f t="shared" si="40"/>
        <v>Medio</v>
      </c>
      <c r="Q74" s="87">
        <v>10</v>
      </c>
      <c r="R74" s="87">
        <f t="shared" si="41"/>
        <v>60</v>
      </c>
      <c r="S74" s="92" t="str">
        <f t="shared" si="7"/>
        <v>III</v>
      </c>
      <c r="T74" s="87" t="str">
        <f t="shared" si="8"/>
        <v>Mejorable</v>
      </c>
      <c r="U74" s="87" t="str">
        <f t="shared" si="9"/>
        <v xml:space="preserve">III Mejorar si es posible.  Sería conveniente justificar la intervención y su rentabilidad. </v>
      </c>
      <c r="V74" s="87"/>
      <c r="W74" s="87"/>
      <c r="X74" s="87" t="s">
        <v>332</v>
      </c>
      <c r="Y74" s="90" t="s">
        <v>333</v>
      </c>
      <c r="Z74" s="88" t="s">
        <v>254</v>
      </c>
      <c r="AA74" s="87"/>
      <c r="AB74" s="87"/>
      <c r="AC74" s="97"/>
    </row>
    <row r="75" spans="1:29" s="7" customFormat="1" ht="45" customHeight="1" x14ac:dyDescent="0.25">
      <c r="A75" s="115"/>
      <c r="B75" s="115"/>
      <c r="C75" s="115"/>
      <c r="D75" s="115"/>
      <c r="E75" s="116"/>
      <c r="F75" s="116"/>
      <c r="G75" s="97" t="s">
        <v>204</v>
      </c>
      <c r="H75" s="97" t="s">
        <v>248</v>
      </c>
      <c r="I75" s="97" t="s">
        <v>138</v>
      </c>
      <c r="J75" s="87" t="s">
        <v>366</v>
      </c>
      <c r="K75" s="87" t="s">
        <v>366</v>
      </c>
      <c r="L75" s="87" t="s">
        <v>366</v>
      </c>
      <c r="M75" s="87">
        <v>2</v>
      </c>
      <c r="N75" s="87">
        <v>2</v>
      </c>
      <c r="O75" s="87">
        <f t="shared" si="6"/>
        <v>4</v>
      </c>
      <c r="P75" s="87" t="str">
        <f t="shared" si="40"/>
        <v>Bajo</v>
      </c>
      <c r="Q75" s="87">
        <v>10</v>
      </c>
      <c r="R75" s="87">
        <f t="shared" si="41"/>
        <v>40</v>
      </c>
      <c r="S75" s="92" t="str">
        <f t="shared" si="7"/>
        <v>III</v>
      </c>
      <c r="T75" s="87" t="str">
        <f t="shared" si="8"/>
        <v>Mejorable</v>
      </c>
      <c r="U75" s="87" t="str">
        <f t="shared" si="9"/>
        <v xml:space="preserve">III Mejorar si es posible.  Sería conveniente justificar la intervención y su rentabilidad. </v>
      </c>
      <c r="V75" s="87"/>
      <c r="W75" s="87"/>
      <c r="X75" s="87"/>
      <c r="Y75" s="97" t="s">
        <v>318</v>
      </c>
      <c r="Z75" s="87"/>
      <c r="AA75" s="87"/>
      <c r="AB75" s="87"/>
      <c r="AC75" s="97"/>
    </row>
    <row r="76" spans="1:29" s="7" customFormat="1" ht="75" customHeight="1" x14ac:dyDescent="0.25">
      <c r="A76" s="115" t="s">
        <v>396</v>
      </c>
      <c r="B76" s="115" t="s">
        <v>391</v>
      </c>
      <c r="C76" s="115" t="s">
        <v>401</v>
      </c>
      <c r="D76" s="115" t="s">
        <v>202</v>
      </c>
      <c r="E76" s="116" t="s">
        <v>352</v>
      </c>
      <c r="F76" s="116">
        <v>2</v>
      </c>
      <c r="G76" s="97" t="s">
        <v>203</v>
      </c>
      <c r="H76" s="97" t="s">
        <v>231</v>
      </c>
      <c r="I76" s="97" t="s">
        <v>113</v>
      </c>
      <c r="J76" s="87" t="s">
        <v>366</v>
      </c>
      <c r="K76" s="87" t="s">
        <v>366</v>
      </c>
      <c r="L76" s="87" t="s">
        <v>232</v>
      </c>
      <c r="M76" s="87">
        <v>6</v>
      </c>
      <c r="N76" s="87">
        <v>1</v>
      </c>
      <c r="O76" s="87">
        <f t="shared" ref="O76:O147" si="42">M76*N76</f>
        <v>6</v>
      </c>
      <c r="P76" s="87" t="str">
        <f>VLOOKUP(O76,Rango1,2)</f>
        <v>Medio</v>
      </c>
      <c r="Q76" s="87">
        <v>10</v>
      </c>
      <c r="R76" s="87">
        <f>O76*Q76</f>
        <v>60</v>
      </c>
      <c r="S76" s="92" t="str">
        <f t="shared" ref="S76:S147" si="43">IF(AND(R76&gt;1,R76&lt;=20),"IV",IF(AND(R76&gt;=40,R76&lt;=120),"III",IF(AND(R76&gt;=150,R76&lt;=500),"II",IF(AND(R76&gt;=600,R76&lt;=4000),"I","0"))))</f>
        <v>III</v>
      </c>
      <c r="T76" s="87" t="str">
        <f t="shared" ref="T76:T147" si="44">IF(S76="III","Mejorable",IF(S76="IV","Aceptable",IF(S76="II","Aceptable con control especifico",IF(S76="I","No Aceptable",0))))</f>
        <v>Mejorable</v>
      </c>
      <c r="U76" s="87" t="str">
        <f t="shared" ref="U76:U147" si="45">VLOOKUP(R76,Rango2,2)</f>
        <v xml:space="preserve">III Mejorar si es posible.  Sería conveniente justificar la intervención y su rentabilidad. </v>
      </c>
      <c r="V76" s="87"/>
      <c r="W76" s="87"/>
      <c r="X76" s="87"/>
      <c r="Y76" s="88" t="s">
        <v>233</v>
      </c>
      <c r="Z76" s="87"/>
      <c r="AA76" s="87"/>
      <c r="AB76" s="87"/>
      <c r="AC76" s="97"/>
    </row>
    <row r="77" spans="1:29" s="7" customFormat="1" ht="90" customHeight="1" x14ac:dyDescent="0.25">
      <c r="A77" s="115"/>
      <c r="B77" s="115"/>
      <c r="C77" s="115"/>
      <c r="D77" s="115"/>
      <c r="E77" s="116"/>
      <c r="F77" s="116"/>
      <c r="G77" s="97" t="s">
        <v>251</v>
      </c>
      <c r="H77" s="87" t="s">
        <v>26</v>
      </c>
      <c r="I77" s="97" t="s">
        <v>143</v>
      </c>
      <c r="J77" s="87" t="s">
        <v>366</v>
      </c>
      <c r="K77" s="87" t="s">
        <v>139</v>
      </c>
      <c r="L77" s="88" t="s">
        <v>252</v>
      </c>
      <c r="M77" s="87">
        <v>2</v>
      </c>
      <c r="N77" s="87">
        <v>4</v>
      </c>
      <c r="O77" s="87">
        <f t="shared" si="42"/>
        <v>8</v>
      </c>
      <c r="P77" s="87" t="str">
        <f t="shared" ref="P77" si="46">VLOOKUP(O77,Rango1,2)</f>
        <v>Medio</v>
      </c>
      <c r="Q77" s="87">
        <v>10</v>
      </c>
      <c r="R77" s="87">
        <f t="shared" ref="R77" si="47">O77*Q77</f>
        <v>80</v>
      </c>
      <c r="S77" s="92" t="str">
        <f t="shared" si="43"/>
        <v>III</v>
      </c>
      <c r="T77" s="87" t="str">
        <f t="shared" si="44"/>
        <v>Mejorable</v>
      </c>
      <c r="U77" s="87" t="str">
        <f t="shared" si="45"/>
        <v xml:space="preserve">III Mejorar si es posible.  Sería conveniente justificar la intervención y su rentabilidad. </v>
      </c>
      <c r="V77" s="87"/>
      <c r="W77" s="87"/>
      <c r="X77" s="87"/>
      <c r="Y77" s="97" t="s">
        <v>317</v>
      </c>
      <c r="Z77" s="87"/>
      <c r="AA77" s="87"/>
      <c r="AB77" s="87"/>
      <c r="AC77" s="97"/>
    </row>
    <row r="78" spans="1:29" s="7" customFormat="1" ht="63" customHeight="1" x14ac:dyDescent="0.25">
      <c r="A78" s="115"/>
      <c r="B78" s="115"/>
      <c r="C78" s="115"/>
      <c r="D78" s="115"/>
      <c r="E78" s="116"/>
      <c r="F78" s="116"/>
      <c r="G78" s="97" t="s">
        <v>338</v>
      </c>
      <c r="H78" s="97" t="s">
        <v>235</v>
      </c>
      <c r="I78" s="97" t="s">
        <v>236</v>
      </c>
      <c r="J78" s="87" t="s">
        <v>366</v>
      </c>
      <c r="K78" s="87" t="s">
        <v>366</v>
      </c>
      <c r="L78" s="87" t="s">
        <v>366</v>
      </c>
      <c r="M78" s="87">
        <v>6</v>
      </c>
      <c r="N78" s="87">
        <v>1</v>
      </c>
      <c r="O78" s="87">
        <f t="shared" si="42"/>
        <v>6</v>
      </c>
      <c r="P78" s="87" t="str">
        <f>VLOOKUP(O78,Rango1,2)</f>
        <v>Medio</v>
      </c>
      <c r="Q78" s="87">
        <v>10</v>
      </c>
      <c r="R78" s="87">
        <f>O78*Q78</f>
        <v>60</v>
      </c>
      <c r="S78" s="92" t="str">
        <f t="shared" si="43"/>
        <v>III</v>
      </c>
      <c r="T78" s="87" t="str">
        <f t="shared" si="44"/>
        <v>Mejorable</v>
      </c>
      <c r="U78" s="87" t="str">
        <f t="shared" si="45"/>
        <v xml:space="preserve">III Mejorar si es posible.  Sería conveniente justificar la intervención y su rentabilidad. </v>
      </c>
      <c r="V78" s="87"/>
      <c r="W78" s="87"/>
      <c r="X78" s="87" t="s">
        <v>323</v>
      </c>
      <c r="Y78" s="87" t="s">
        <v>322</v>
      </c>
      <c r="Z78" s="87" t="s">
        <v>124</v>
      </c>
      <c r="AA78" s="87"/>
      <c r="AB78" s="87"/>
      <c r="AC78" s="97"/>
    </row>
    <row r="79" spans="1:29" s="7" customFormat="1" ht="60" customHeight="1" x14ac:dyDescent="0.25">
      <c r="A79" s="115"/>
      <c r="B79" s="115"/>
      <c r="C79" s="115"/>
      <c r="D79" s="115"/>
      <c r="E79" s="116"/>
      <c r="F79" s="116"/>
      <c r="G79" s="97" t="s">
        <v>239</v>
      </c>
      <c r="H79" s="88" t="s">
        <v>180</v>
      </c>
      <c r="I79" s="97" t="s">
        <v>240</v>
      </c>
      <c r="J79" s="87" t="s">
        <v>220</v>
      </c>
      <c r="K79" s="87" t="s">
        <v>366</v>
      </c>
      <c r="L79" s="87" t="s">
        <v>366</v>
      </c>
      <c r="M79" s="87">
        <v>2</v>
      </c>
      <c r="N79" s="87">
        <v>2</v>
      </c>
      <c r="O79" s="87">
        <f t="shared" si="42"/>
        <v>4</v>
      </c>
      <c r="P79" s="87" t="str">
        <f t="shared" ref="P79:P83" si="48">VLOOKUP(O79,Rango1,2)</f>
        <v>Bajo</v>
      </c>
      <c r="Q79" s="87">
        <v>10</v>
      </c>
      <c r="R79" s="87">
        <f t="shared" ref="R79:R83" si="49">O79*Q79</f>
        <v>40</v>
      </c>
      <c r="S79" s="92" t="str">
        <f t="shared" si="43"/>
        <v>III</v>
      </c>
      <c r="T79" s="87" t="str">
        <f t="shared" si="44"/>
        <v>Mejorable</v>
      </c>
      <c r="U79" s="87" t="str">
        <f t="shared" si="45"/>
        <v xml:space="preserve">III Mejorar si es posible.  Sería conveniente justificar la intervención y su rentabilidad. </v>
      </c>
      <c r="V79" s="87"/>
      <c r="W79" s="87"/>
      <c r="X79" s="87"/>
      <c r="Y79" s="88" t="s">
        <v>334</v>
      </c>
      <c r="Z79" s="87"/>
      <c r="AA79" s="87"/>
      <c r="AB79" s="87"/>
      <c r="AC79" s="97"/>
    </row>
    <row r="80" spans="1:29" s="7" customFormat="1" ht="75" x14ac:dyDescent="0.25">
      <c r="A80" s="115"/>
      <c r="B80" s="115"/>
      <c r="C80" s="115"/>
      <c r="D80" s="115"/>
      <c r="E80" s="116"/>
      <c r="F80" s="116"/>
      <c r="G80" s="97" t="s">
        <v>253</v>
      </c>
      <c r="H80" s="97" t="s">
        <v>245</v>
      </c>
      <c r="I80" s="97" t="s">
        <v>126</v>
      </c>
      <c r="J80" s="87" t="s">
        <v>366</v>
      </c>
      <c r="K80" s="87" t="s">
        <v>366</v>
      </c>
      <c r="L80" s="97" t="s">
        <v>336</v>
      </c>
      <c r="M80" s="87">
        <v>2</v>
      </c>
      <c r="N80" s="87">
        <v>3</v>
      </c>
      <c r="O80" s="87">
        <f t="shared" si="42"/>
        <v>6</v>
      </c>
      <c r="P80" s="87" t="str">
        <f t="shared" si="48"/>
        <v>Medio</v>
      </c>
      <c r="Q80" s="87">
        <v>10</v>
      </c>
      <c r="R80" s="87">
        <f t="shared" si="49"/>
        <v>60</v>
      </c>
      <c r="S80" s="92" t="str">
        <f t="shared" si="43"/>
        <v>III</v>
      </c>
      <c r="T80" s="87" t="str">
        <f t="shared" si="44"/>
        <v>Mejorable</v>
      </c>
      <c r="U80" s="87" t="str">
        <f t="shared" si="45"/>
        <v xml:space="preserve">III Mejorar si es posible.  Sería conveniente justificar la intervención y su rentabilidad. </v>
      </c>
      <c r="V80" s="87"/>
      <c r="W80" s="87"/>
      <c r="X80" s="87"/>
      <c r="Y80" s="88" t="s">
        <v>246</v>
      </c>
      <c r="Z80" s="87"/>
      <c r="AA80" s="87"/>
      <c r="AB80" s="87"/>
      <c r="AC80" s="97"/>
    </row>
    <row r="81" spans="1:29" s="7" customFormat="1" ht="90" customHeight="1" x14ac:dyDescent="0.25">
      <c r="A81" s="115"/>
      <c r="B81" s="115"/>
      <c r="C81" s="115"/>
      <c r="D81" s="115"/>
      <c r="E81" s="116"/>
      <c r="F81" s="116"/>
      <c r="G81" s="97" t="s">
        <v>251</v>
      </c>
      <c r="H81" s="87" t="s">
        <v>26</v>
      </c>
      <c r="I81" s="97" t="s">
        <v>144</v>
      </c>
      <c r="J81" s="87" t="s">
        <v>366</v>
      </c>
      <c r="K81" s="87" t="s">
        <v>139</v>
      </c>
      <c r="L81" s="88" t="s">
        <v>252</v>
      </c>
      <c r="M81" s="87">
        <v>2</v>
      </c>
      <c r="N81" s="87">
        <v>3</v>
      </c>
      <c r="O81" s="87">
        <f t="shared" si="42"/>
        <v>6</v>
      </c>
      <c r="P81" s="87" t="str">
        <f t="shared" si="48"/>
        <v>Medio</v>
      </c>
      <c r="Q81" s="87">
        <v>10</v>
      </c>
      <c r="R81" s="87">
        <f t="shared" si="49"/>
        <v>60</v>
      </c>
      <c r="S81" s="92" t="str">
        <f t="shared" si="43"/>
        <v>III</v>
      </c>
      <c r="T81" s="87" t="str">
        <f t="shared" si="44"/>
        <v>Mejorable</v>
      </c>
      <c r="U81" s="87" t="str">
        <f t="shared" si="45"/>
        <v xml:space="preserve">III Mejorar si es posible.  Sería conveniente justificar la intervención y su rentabilidad. </v>
      </c>
      <c r="V81" s="87"/>
      <c r="W81" s="87"/>
      <c r="X81" s="87"/>
      <c r="Y81" s="97" t="s">
        <v>317</v>
      </c>
      <c r="Z81" s="87"/>
      <c r="AA81" s="87"/>
      <c r="AB81" s="87"/>
      <c r="AC81" s="97"/>
    </row>
    <row r="82" spans="1:29" s="8" customFormat="1" ht="45" customHeight="1" x14ac:dyDescent="0.25">
      <c r="A82" s="115"/>
      <c r="B82" s="115"/>
      <c r="C82" s="115"/>
      <c r="D82" s="115"/>
      <c r="E82" s="116"/>
      <c r="F82" s="116"/>
      <c r="G82" s="88" t="s">
        <v>321</v>
      </c>
      <c r="H82" s="87" t="s">
        <v>257</v>
      </c>
      <c r="I82" s="82" t="s">
        <v>125</v>
      </c>
      <c r="J82" s="87" t="s">
        <v>366</v>
      </c>
      <c r="K82" s="87" t="s">
        <v>366</v>
      </c>
      <c r="L82" s="97" t="s">
        <v>331</v>
      </c>
      <c r="M82" s="87">
        <v>2</v>
      </c>
      <c r="N82" s="87">
        <v>3</v>
      </c>
      <c r="O82" s="87">
        <f t="shared" si="42"/>
        <v>6</v>
      </c>
      <c r="P82" s="87" t="str">
        <f t="shared" si="48"/>
        <v>Medio</v>
      </c>
      <c r="Q82" s="87">
        <v>10</v>
      </c>
      <c r="R82" s="87">
        <f t="shared" si="49"/>
        <v>60</v>
      </c>
      <c r="S82" s="92" t="str">
        <f t="shared" si="43"/>
        <v>III</v>
      </c>
      <c r="T82" s="87" t="str">
        <f t="shared" si="44"/>
        <v>Mejorable</v>
      </c>
      <c r="U82" s="87" t="str">
        <f t="shared" si="45"/>
        <v xml:space="preserve">III Mejorar si es posible.  Sería conveniente justificar la intervención y su rentabilidad. </v>
      </c>
      <c r="V82" s="87"/>
      <c r="W82" s="87"/>
      <c r="X82" s="87" t="s">
        <v>332</v>
      </c>
      <c r="Y82" s="90" t="s">
        <v>333</v>
      </c>
      <c r="Z82" s="88" t="s">
        <v>254</v>
      </c>
      <c r="AA82" s="87"/>
      <c r="AB82" s="87"/>
      <c r="AC82" s="97"/>
    </row>
    <row r="83" spans="1:29" s="7" customFormat="1" ht="45" customHeight="1" x14ac:dyDescent="0.25">
      <c r="A83" s="115"/>
      <c r="B83" s="115"/>
      <c r="C83" s="115"/>
      <c r="D83" s="115"/>
      <c r="E83" s="116"/>
      <c r="F83" s="116"/>
      <c r="G83" s="97" t="s">
        <v>204</v>
      </c>
      <c r="H83" s="97" t="s">
        <v>248</v>
      </c>
      <c r="I83" s="97" t="s">
        <v>138</v>
      </c>
      <c r="J83" s="87" t="s">
        <v>366</v>
      </c>
      <c r="K83" s="87" t="s">
        <v>366</v>
      </c>
      <c r="L83" s="87" t="s">
        <v>366</v>
      </c>
      <c r="M83" s="87">
        <v>2</v>
      </c>
      <c r="N83" s="87">
        <v>2</v>
      </c>
      <c r="O83" s="87">
        <f t="shared" si="42"/>
        <v>4</v>
      </c>
      <c r="P83" s="87" t="str">
        <f t="shared" si="48"/>
        <v>Bajo</v>
      </c>
      <c r="Q83" s="87">
        <v>10</v>
      </c>
      <c r="R83" s="87">
        <f t="shared" si="49"/>
        <v>40</v>
      </c>
      <c r="S83" s="92" t="str">
        <f t="shared" si="43"/>
        <v>III</v>
      </c>
      <c r="T83" s="87" t="str">
        <f t="shared" si="44"/>
        <v>Mejorable</v>
      </c>
      <c r="U83" s="87" t="str">
        <f t="shared" si="45"/>
        <v xml:space="preserve">III Mejorar si es posible.  Sería conveniente justificar la intervención y su rentabilidad. </v>
      </c>
      <c r="V83" s="87"/>
      <c r="W83" s="87"/>
      <c r="X83" s="87"/>
      <c r="Y83" s="97" t="s">
        <v>318</v>
      </c>
      <c r="Z83" s="87"/>
      <c r="AA83" s="87"/>
      <c r="AB83" s="87"/>
      <c r="AC83" s="97"/>
    </row>
    <row r="84" spans="1:29" s="7" customFormat="1" ht="75" customHeight="1" x14ac:dyDescent="0.25">
      <c r="A84" s="115" t="s">
        <v>398</v>
      </c>
      <c r="B84" s="115" t="s">
        <v>399</v>
      </c>
      <c r="C84" s="115" t="s">
        <v>400</v>
      </c>
      <c r="D84" s="115" t="s">
        <v>202</v>
      </c>
      <c r="E84" s="116" t="s">
        <v>352</v>
      </c>
      <c r="F84" s="116">
        <v>12</v>
      </c>
      <c r="G84" s="97" t="s">
        <v>203</v>
      </c>
      <c r="H84" s="97" t="s">
        <v>231</v>
      </c>
      <c r="I84" s="97" t="s">
        <v>113</v>
      </c>
      <c r="J84" s="87" t="s">
        <v>366</v>
      </c>
      <c r="K84" s="87" t="s">
        <v>366</v>
      </c>
      <c r="L84" s="87" t="s">
        <v>232</v>
      </c>
      <c r="M84" s="87">
        <v>6</v>
      </c>
      <c r="N84" s="87">
        <v>1</v>
      </c>
      <c r="O84" s="87">
        <f t="shared" si="42"/>
        <v>6</v>
      </c>
      <c r="P84" s="87" t="str">
        <f>VLOOKUP(O84,Rango1,2)</f>
        <v>Medio</v>
      </c>
      <c r="Q84" s="87">
        <v>10</v>
      </c>
      <c r="R84" s="87">
        <f>O84*Q84</f>
        <v>60</v>
      </c>
      <c r="S84" s="92" t="str">
        <f t="shared" si="43"/>
        <v>III</v>
      </c>
      <c r="T84" s="87" t="str">
        <f t="shared" si="44"/>
        <v>Mejorable</v>
      </c>
      <c r="U84" s="87" t="str">
        <f t="shared" si="45"/>
        <v xml:space="preserve">III Mejorar si es posible.  Sería conveniente justificar la intervención y su rentabilidad. </v>
      </c>
      <c r="V84" s="87"/>
      <c r="W84" s="87"/>
      <c r="X84" s="87"/>
      <c r="Y84" s="88" t="s">
        <v>233</v>
      </c>
      <c r="Z84" s="87"/>
      <c r="AA84" s="87"/>
      <c r="AB84" s="87"/>
      <c r="AC84" s="97"/>
    </row>
    <row r="85" spans="1:29" s="7" customFormat="1" ht="90" customHeight="1" x14ac:dyDescent="0.25">
      <c r="A85" s="115"/>
      <c r="B85" s="115"/>
      <c r="C85" s="115"/>
      <c r="D85" s="115"/>
      <c r="E85" s="116"/>
      <c r="F85" s="116"/>
      <c r="G85" s="97" t="s">
        <v>251</v>
      </c>
      <c r="H85" s="87" t="s">
        <v>26</v>
      </c>
      <c r="I85" s="97" t="s">
        <v>143</v>
      </c>
      <c r="J85" s="87" t="s">
        <v>366</v>
      </c>
      <c r="K85" s="87" t="s">
        <v>139</v>
      </c>
      <c r="L85" s="88" t="s">
        <v>252</v>
      </c>
      <c r="M85" s="87">
        <v>2</v>
      </c>
      <c r="N85" s="87">
        <v>4</v>
      </c>
      <c r="O85" s="87">
        <f t="shared" si="42"/>
        <v>8</v>
      </c>
      <c r="P85" s="87" t="str">
        <f t="shared" ref="P85" si="50">VLOOKUP(O85,Rango1,2)</f>
        <v>Medio</v>
      </c>
      <c r="Q85" s="87">
        <v>10</v>
      </c>
      <c r="R85" s="87">
        <f t="shared" ref="R85" si="51">O85*Q85</f>
        <v>80</v>
      </c>
      <c r="S85" s="92" t="str">
        <f t="shared" si="43"/>
        <v>III</v>
      </c>
      <c r="T85" s="87" t="str">
        <f t="shared" si="44"/>
        <v>Mejorable</v>
      </c>
      <c r="U85" s="87" t="str">
        <f t="shared" si="45"/>
        <v xml:space="preserve">III Mejorar si es posible.  Sería conveniente justificar la intervención y su rentabilidad. </v>
      </c>
      <c r="V85" s="87"/>
      <c r="W85" s="87"/>
      <c r="X85" s="87"/>
      <c r="Y85" s="97" t="s">
        <v>317</v>
      </c>
      <c r="Z85" s="87"/>
      <c r="AA85" s="87"/>
      <c r="AB85" s="87"/>
      <c r="AC85" s="97"/>
    </row>
    <row r="86" spans="1:29" s="7" customFormat="1" ht="63" customHeight="1" x14ac:dyDescent="0.25">
      <c r="A86" s="115"/>
      <c r="B86" s="115"/>
      <c r="C86" s="115"/>
      <c r="D86" s="115"/>
      <c r="E86" s="116"/>
      <c r="F86" s="116"/>
      <c r="G86" s="97" t="s">
        <v>338</v>
      </c>
      <c r="H86" s="97" t="s">
        <v>235</v>
      </c>
      <c r="I86" s="97" t="s">
        <v>236</v>
      </c>
      <c r="J86" s="87" t="s">
        <v>366</v>
      </c>
      <c r="K86" s="87" t="s">
        <v>366</v>
      </c>
      <c r="L86" s="87" t="s">
        <v>366</v>
      </c>
      <c r="M86" s="87">
        <v>6</v>
      </c>
      <c r="N86" s="87">
        <v>1</v>
      </c>
      <c r="O86" s="87">
        <f t="shared" si="42"/>
        <v>6</v>
      </c>
      <c r="P86" s="87" t="str">
        <f>VLOOKUP(O86,Rango1,2)</f>
        <v>Medio</v>
      </c>
      <c r="Q86" s="87">
        <v>10</v>
      </c>
      <c r="R86" s="87">
        <f>O86*Q86</f>
        <v>60</v>
      </c>
      <c r="S86" s="92" t="str">
        <f t="shared" si="43"/>
        <v>III</v>
      </c>
      <c r="T86" s="87" t="str">
        <f t="shared" si="44"/>
        <v>Mejorable</v>
      </c>
      <c r="U86" s="87" t="str">
        <f t="shared" si="45"/>
        <v xml:space="preserve">III Mejorar si es posible.  Sería conveniente justificar la intervención y su rentabilidad. </v>
      </c>
      <c r="V86" s="87"/>
      <c r="W86" s="87"/>
      <c r="X86" s="87" t="s">
        <v>323</v>
      </c>
      <c r="Y86" s="87" t="s">
        <v>322</v>
      </c>
      <c r="Z86" s="87" t="s">
        <v>124</v>
      </c>
      <c r="AA86" s="87"/>
      <c r="AB86" s="87"/>
      <c r="AC86" s="97"/>
    </row>
    <row r="87" spans="1:29" s="7" customFormat="1" ht="60" customHeight="1" x14ac:dyDescent="0.25">
      <c r="A87" s="115"/>
      <c r="B87" s="115"/>
      <c r="C87" s="115"/>
      <c r="D87" s="115"/>
      <c r="E87" s="116"/>
      <c r="F87" s="116"/>
      <c r="G87" s="97" t="s">
        <v>239</v>
      </c>
      <c r="H87" s="88" t="s">
        <v>180</v>
      </c>
      <c r="I87" s="97" t="s">
        <v>240</v>
      </c>
      <c r="J87" s="87" t="s">
        <v>220</v>
      </c>
      <c r="K87" s="87" t="s">
        <v>366</v>
      </c>
      <c r="L87" s="87" t="s">
        <v>366</v>
      </c>
      <c r="M87" s="87">
        <v>2</v>
      </c>
      <c r="N87" s="87">
        <v>2</v>
      </c>
      <c r="O87" s="87">
        <f t="shared" si="42"/>
        <v>4</v>
      </c>
      <c r="P87" s="87" t="str">
        <f t="shared" ref="P87:P95" si="52">VLOOKUP(O87,Rango1,2)</f>
        <v>Bajo</v>
      </c>
      <c r="Q87" s="87">
        <v>10</v>
      </c>
      <c r="R87" s="87">
        <f t="shared" ref="R87:R95" si="53">O87*Q87</f>
        <v>40</v>
      </c>
      <c r="S87" s="92" t="str">
        <f t="shared" si="43"/>
        <v>III</v>
      </c>
      <c r="T87" s="87" t="str">
        <f t="shared" si="44"/>
        <v>Mejorable</v>
      </c>
      <c r="U87" s="87" t="str">
        <f t="shared" si="45"/>
        <v xml:space="preserve">III Mejorar si es posible.  Sería conveniente justificar la intervención y su rentabilidad. </v>
      </c>
      <c r="V87" s="87"/>
      <c r="W87" s="87"/>
      <c r="X87" s="87"/>
      <c r="Y87" s="88" t="s">
        <v>334</v>
      </c>
      <c r="Z87" s="87"/>
      <c r="AA87" s="87"/>
      <c r="AB87" s="87"/>
      <c r="AC87" s="97"/>
    </row>
    <row r="88" spans="1:29" s="7" customFormat="1" ht="75" x14ac:dyDescent="0.25">
      <c r="A88" s="115"/>
      <c r="B88" s="115"/>
      <c r="C88" s="115"/>
      <c r="D88" s="115"/>
      <c r="E88" s="116"/>
      <c r="F88" s="116"/>
      <c r="G88" s="97" t="s">
        <v>253</v>
      </c>
      <c r="H88" s="97" t="s">
        <v>245</v>
      </c>
      <c r="I88" s="97" t="s">
        <v>126</v>
      </c>
      <c r="J88" s="87" t="s">
        <v>366</v>
      </c>
      <c r="K88" s="87" t="s">
        <v>366</v>
      </c>
      <c r="L88" s="97" t="s">
        <v>336</v>
      </c>
      <c r="M88" s="87">
        <v>2</v>
      </c>
      <c r="N88" s="87">
        <v>3</v>
      </c>
      <c r="O88" s="87">
        <f t="shared" si="42"/>
        <v>6</v>
      </c>
      <c r="P88" s="87" t="str">
        <f t="shared" si="52"/>
        <v>Medio</v>
      </c>
      <c r="Q88" s="87">
        <v>10</v>
      </c>
      <c r="R88" s="87">
        <f t="shared" si="53"/>
        <v>60</v>
      </c>
      <c r="S88" s="92" t="str">
        <f t="shared" si="43"/>
        <v>III</v>
      </c>
      <c r="T88" s="87" t="str">
        <f t="shared" si="44"/>
        <v>Mejorable</v>
      </c>
      <c r="U88" s="87" t="str">
        <f t="shared" si="45"/>
        <v xml:space="preserve">III Mejorar si es posible.  Sería conveniente justificar la intervención y su rentabilidad. </v>
      </c>
      <c r="V88" s="87"/>
      <c r="W88" s="87"/>
      <c r="X88" s="87"/>
      <c r="Y88" s="88" t="s">
        <v>246</v>
      </c>
      <c r="Z88" s="87"/>
      <c r="AA88" s="87"/>
      <c r="AB88" s="87"/>
      <c r="AC88" s="97"/>
    </row>
    <row r="89" spans="1:29" s="7" customFormat="1" ht="90" customHeight="1" x14ac:dyDescent="0.25">
      <c r="A89" s="115"/>
      <c r="B89" s="115"/>
      <c r="C89" s="115"/>
      <c r="D89" s="115"/>
      <c r="E89" s="116"/>
      <c r="F89" s="116"/>
      <c r="G89" s="97" t="s">
        <v>251</v>
      </c>
      <c r="H89" s="87" t="s">
        <v>26</v>
      </c>
      <c r="I89" s="97" t="s">
        <v>144</v>
      </c>
      <c r="J89" s="87" t="s">
        <v>366</v>
      </c>
      <c r="K89" s="87" t="s">
        <v>139</v>
      </c>
      <c r="L89" s="88" t="s">
        <v>252</v>
      </c>
      <c r="M89" s="87">
        <v>2</v>
      </c>
      <c r="N89" s="87">
        <v>3</v>
      </c>
      <c r="O89" s="87">
        <f t="shared" si="42"/>
        <v>6</v>
      </c>
      <c r="P89" s="87" t="str">
        <f t="shared" si="52"/>
        <v>Medio</v>
      </c>
      <c r="Q89" s="87">
        <v>10</v>
      </c>
      <c r="R89" s="87">
        <f t="shared" si="53"/>
        <v>60</v>
      </c>
      <c r="S89" s="92" t="str">
        <f t="shared" si="43"/>
        <v>III</v>
      </c>
      <c r="T89" s="87" t="str">
        <f t="shared" si="44"/>
        <v>Mejorable</v>
      </c>
      <c r="U89" s="87" t="str">
        <f t="shared" si="45"/>
        <v xml:space="preserve">III Mejorar si es posible.  Sería conveniente justificar la intervención y su rentabilidad. </v>
      </c>
      <c r="V89" s="87"/>
      <c r="W89" s="87"/>
      <c r="X89" s="87"/>
      <c r="Y89" s="97" t="s">
        <v>317</v>
      </c>
      <c r="Z89" s="87"/>
      <c r="AA89" s="87"/>
      <c r="AB89" s="87"/>
      <c r="AC89" s="97"/>
    </row>
    <row r="90" spans="1:29" s="8" customFormat="1" ht="90" customHeight="1" x14ac:dyDescent="0.25">
      <c r="A90" s="115"/>
      <c r="B90" s="115"/>
      <c r="C90" s="115"/>
      <c r="D90" s="115"/>
      <c r="E90" s="116"/>
      <c r="F90" s="116"/>
      <c r="G90" s="88" t="s">
        <v>205</v>
      </c>
      <c r="H90" s="88" t="s">
        <v>300</v>
      </c>
      <c r="I90" s="87" t="s">
        <v>169</v>
      </c>
      <c r="J90" s="87" t="s">
        <v>366</v>
      </c>
      <c r="K90" s="87" t="s">
        <v>366</v>
      </c>
      <c r="L90" s="87" t="s">
        <v>301</v>
      </c>
      <c r="M90" s="87">
        <v>2</v>
      </c>
      <c r="N90" s="87">
        <v>3</v>
      </c>
      <c r="O90" s="87">
        <f t="shared" si="42"/>
        <v>6</v>
      </c>
      <c r="P90" s="87" t="str">
        <f t="shared" si="52"/>
        <v>Medio</v>
      </c>
      <c r="Q90" s="87">
        <v>10</v>
      </c>
      <c r="R90" s="87">
        <f t="shared" si="53"/>
        <v>60</v>
      </c>
      <c r="S90" s="92" t="str">
        <f t="shared" si="43"/>
        <v>III</v>
      </c>
      <c r="T90" s="87" t="str">
        <f t="shared" si="44"/>
        <v>Mejorable</v>
      </c>
      <c r="U90" s="87" t="str">
        <f t="shared" si="45"/>
        <v xml:space="preserve">III Mejorar si es posible.  Sería conveniente justificar la intervención y su rentabilidad. </v>
      </c>
      <c r="V90" s="97"/>
      <c r="W90" s="97"/>
      <c r="X90" s="97"/>
      <c r="Y90" s="97" t="s">
        <v>177</v>
      </c>
      <c r="Z90" s="97"/>
      <c r="AA90" s="97"/>
      <c r="AB90" s="97"/>
      <c r="AC90" s="97" t="s">
        <v>348</v>
      </c>
    </row>
    <row r="91" spans="1:29" s="8" customFormat="1" ht="96" customHeight="1" x14ac:dyDescent="0.25">
      <c r="A91" s="115"/>
      <c r="B91" s="115"/>
      <c r="C91" s="115"/>
      <c r="D91" s="115"/>
      <c r="E91" s="116"/>
      <c r="F91" s="116"/>
      <c r="G91" s="88" t="s">
        <v>206</v>
      </c>
      <c r="H91" s="97" t="s">
        <v>231</v>
      </c>
      <c r="I91" s="88" t="s">
        <v>302</v>
      </c>
      <c r="J91" s="87" t="s">
        <v>366</v>
      </c>
      <c r="K91" s="87" t="s">
        <v>366</v>
      </c>
      <c r="L91" s="87" t="s">
        <v>232</v>
      </c>
      <c r="M91" s="87">
        <v>6</v>
      </c>
      <c r="N91" s="87">
        <v>1</v>
      </c>
      <c r="O91" s="87">
        <f t="shared" si="42"/>
        <v>6</v>
      </c>
      <c r="P91" s="87" t="str">
        <f t="shared" si="52"/>
        <v>Medio</v>
      </c>
      <c r="Q91" s="87">
        <v>10</v>
      </c>
      <c r="R91" s="87">
        <f t="shared" si="53"/>
        <v>60</v>
      </c>
      <c r="S91" s="92" t="str">
        <f t="shared" si="43"/>
        <v>III</v>
      </c>
      <c r="T91" s="87" t="str">
        <f t="shared" si="44"/>
        <v>Mejorable</v>
      </c>
      <c r="U91" s="87" t="str">
        <f t="shared" si="45"/>
        <v xml:space="preserve">III Mejorar si es posible.  Sería conveniente justificar la intervención y su rentabilidad. </v>
      </c>
      <c r="V91" s="97"/>
      <c r="W91" s="97"/>
      <c r="X91" s="97"/>
      <c r="Y91" s="97" t="s">
        <v>210</v>
      </c>
      <c r="Z91" s="97"/>
      <c r="AA91" s="97"/>
      <c r="AB91" s="97"/>
      <c r="AC91" s="97"/>
    </row>
    <row r="92" spans="1:29" s="8" customFormat="1" ht="81" customHeight="1" x14ac:dyDescent="0.25">
      <c r="A92" s="115"/>
      <c r="B92" s="115"/>
      <c r="C92" s="115"/>
      <c r="D92" s="115"/>
      <c r="E92" s="116"/>
      <c r="F92" s="116"/>
      <c r="G92" s="88" t="s">
        <v>208</v>
      </c>
      <c r="H92" s="88" t="s">
        <v>180</v>
      </c>
      <c r="I92" s="88" t="s">
        <v>207</v>
      </c>
      <c r="J92" s="88" t="s">
        <v>209</v>
      </c>
      <c r="K92" s="87" t="s">
        <v>366</v>
      </c>
      <c r="L92" s="87" t="s">
        <v>366</v>
      </c>
      <c r="M92" s="87">
        <v>2</v>
      </c>
      <c r="N92" s="87">
        <v>2</v>
      </c>
      <c r="O92" s="87">
        <f t="shared" si="42"/>
        <v>4</v>
      </c>
      <c r="P92" s="87" t="str">
        <f t="shared" si="52"/>
        <v>Bajo</v>
      </c>
      <c r="Q92" s="87">
        <v>10</v>
      </c>
      <c r="R92" s="87">
        <f t="shared" si="53"/>
        <v>40</v>
      </c>
      <c r="S92" s="92" t="str">
        <f t="shared" si="43"/>
        <v>III</v>
      </c>
      <c r="T92" s="87" t="str">
        <f t="shared" si="44"/>
        <v>Mejorable</v>
      </c>
      <c r="U92" s="87" t="str">
        <f t="shared" si="45"/>
        <v xml:space="preserve">III Mejorar si es posible.  Sería conveniente justificar la intervención y su rentabilidad. </v>
      </c>
      <c r="V92" s="97"/>
      <c r="W92" s="97"/>
      <c r="X92" s="97"/>
      <c r="Y92" s="88" t="s">
        <v>334</v>
      </c>
      <c r="Z92" s="81"/>
      <c r="AA92" s="97"/>
      <c r="AB92" s="97"/>
      <c r="AC92" s="97"/>
    </row>
    <row r="93" spans="1:29" s="8" customFormat="1" ht="45" customHeight="1" x14ac:dyDescent="0.25">
      <c r="A93" s="115"/>
      <c r="B93" s="115"/>
      <c r="C93" s="115"/>
      <c r="D93" s="115"/>
      <c r="E93" s="116"/>
      <c r="F93" s="116"/>
      <c r="G93" s="88" t="s">
        <v>321</v>
      </c>
      <c r="H93" s="87" t="s">
        <v>257</v>
      </c>
      <c r="I93" s="82" t="s">
        <v>125</v>
      </c>
      <c r="J93" s="87" t="s">
        <v>366</v>
      </c>
      <c r="K93" s="87" t="s">
        <v>366</v>
      </c>
      <c r="L93" s="97" t="s">
        <v>331</v>
      </c>
      <c r="M93" s="87">
        <v>2</v>
      </c>
      <c r="N93" s="87">
        <v>3</v>
      </c>
      <c r="O93" s="87">
        <f t="shared" si="42"/>
        <v>6</v>
      </c>
      <c r="P93" s="87" t="str">
        <f t="shared" si="52"/>
        <v>Medio</v>
      </c>
      <c r="Q93" s="87">
        <v>10</v>
      </c>
      <c r="R93" s="87">
        <f t="shared" si="53"/>
        <v>60</v>
      </c>
      <c r="S93" s="92" t="str">
        <f t="shared" si="43"/>
        <v>III</v>
      </c>
      <c r="T93" s="87" t="str">
        <f t="shared" si="44"/>
        <v>Mejorable</v>
      </c>
      <c r="U93" s="87" t="str">
        <f t="shared" si="45"/>
        <v xml:space="preserve">III Mejorar si es posible.  Sería conveniente justificar la intervención y su rentabilidad. </v>
      </c>
      <c r="V93" s="87"/>
      <c r="W93" s="87"/>
      <c r="X93" s="87" t="s">
        <v>332</v>
      </c>
      <c r="Y93" s="90" t="s">
        <v>333</v>
      </c>
      <c r="Z93" s="88" t="s">
        <v>254</v>
      </c>
      <c r="AA93" s="87"/>
      <c r="AB93" s="87"/>
      <c r="AC93" s="97"/>
    </row>
    <row r="94" spans="1:29" s="8" customFormat="1" ht="60" customHeight="1" x14ac:dyDescent="0.25">
      <c r="A94" s="115"/>
      <c r="B94" s="115"/>
      <c r="C94" s="115"/>
      <c r="D94" s="115"/>
      <c r="E94" s="116"/>
      <c r="F94" s="116"/>
      <c r="G94" s="101" t="s">
        <v>239</v>
      </c>
      <c r="H94" s="88" t="s">
        <v>180</v>
      </c>
      <c r="I94" s="97" t="s">
        <v>240</v>
      </c>
      <c r="J94" s="87" t="s">
        <v>220</v>
      </c>
      <c r="K94" s="87" t="s">
        <v>366</v>
      </c>
      <c r="L94" s="87" t="s">
        <v>366</v>
      </c>
      <c r="M94" s="87">
        <v>2</v>
      </c>
      <c r="N94" s="87">
        <v>2</v>
      </c>
      <c r="O94" s="87">
        <f t="shared" si="42"/>
        <v>4</v>
      </c>
      <c r="P94" s="87" t="str">
        <f t="shared" si="52"/>
        <v>Bajo</v>
      </c>
      <c r="Q94" s="87">
        <v>10</v>
      </c>
      <c r="R94" s="87">
        <f t="shared" si="53"/>
        <v>40</v>
      </c>
      <c r="S94" s="92" t="str">
        <f t="shared" si="43"/>
        <v>III</v>
      </c>
      <c r="T94" s="87" t="str">
        <f t="shared" si="44"/>
        <v>Mejorable</v>
      </c>
      <c r="U94" s="87" t="str">
        <f t="shared" si="45"/>
        <v xml:space="preserve">III Mejorar si es posible.  Sería conveniente justificar la intervención y su rentabilidad. </v>
      </c>
      <c r="V94" s="87"/>
      <c r="W94" s="87"/>
      <c r="X94" s="87"/>
      <c r="Y94" s="88" t="s">
        <v>334</v>
      </c>
      <c r="Z94" s="87"/>
      <c r="AA94" s="87"/>
      <c r="AB94" s="87"/>
      <c r="AC94" s="97"/>
    </row>
    <row r="95" spans="1:29" s="7" customFormat="1" ht="45" customHeight="1" x14ac:dyDescent="0.25">
      <c r="A95" s="115"/>
      <c r="B95" s="115"/>
      <c r="C95" s="115"/>
      <c r="D95" s="115"/>
      <c r="E95" s="116"/>
      <c r="F95" s="116"/>
      <c r="G95" s="97" t="s">
        <v>204</v>
      </c>
      <c r="H95" s="97" t="s">
        <v>248</v>
      </c>
      <c r="I95" s="97" t="s">
        <v>138</v>
      </c>
      <c r="J95" s="87" t="s">
        <v>366</v>
      </c>
      <c r="K95" s="87" t="s">
        <v>366</v>
      </c>
      <c r="L95" s="87" t="s">
        <v>366</v>
      </c>
      <c r="M95" s="87">
        <v>2</v>
      </c>
      <c r="N95" s="87">
        <v>2</v>
      </c>
      <c r="O95" s="87">
        <f t="shared" si="42"/>
        <v>4</v>
      </c>
      <c r="P95" s="87" t="str">
        <f t="shared" si="52"/>
        <v>Bajo</v>
      </c>
      <c r="Q95" s="87">
        <v>10</v>
      </c>
      <c r="R95" s="87">
        <f t="shared" si="53"/>
        <v>40</v>
      </c>
      <c r="S95" s="92" t="str">
        <f t="shared" si="43"/>
        <v>III</v>
      </c>
      <c r="T95" s="87" t="str">
        <f t="shared" si="44"/>
        <v>Mejorable</v>
      </c>
      <c r="U95" s="87" t="str">
        <f t="shared" si="45"/>
        <v xml:space="preserve">III Mejorar si es posible.  Sería conveniente justificar la intervención y su rentabilidad. </v>
      </c>
      <c r="V95" s="87"/>
      <c r="W95" s="87"/>
      <c r="X95" s="87"/>
      <c r="Y95" s="97" t="s">
        <v>318</v>
      </c>
      <c r="Z95" s="87"/>
      <c r="AA95" s="87"/>
      <c r="AB95" s="87"/>
      <c r="AC95" s="97"/>
    </row>
    <row r="96" spans="1:29" s="7" customFormat="1" ht="75" customHeight="1" x14ac:dyDescent="0.25">
      <c r="A96" s="115" t="s">
        <v>410</v>
      </c>
      <c r="B96" s="115" t="s">
        <v>399</v>
      </c>
      <c r="C96" s="115" t="s">
        <v>411</v>
      </c>
      <c r="D96" s="115" t="s">
        <v>202</v>
      </c>
      <c r="E96" s="116" t="s">
        <v>352</v>
      </c>
      <c r="F96" s="116">
        <v>7</v>
      </c>
      <c r="G96" s="97" t="s">
        <v>203</v>
      </c>
      <c r="H96" s="97" t="s">
        <v>231</v>
      </c>
      <c r="I96" s="97" t="s">
        <v>113</v>
      </c>
      <c r="J96" s="87" t="s">
        <v>366</v>
      </c>
      <c r="K96" s="87" t="s">
        <v>366</v>
      </c>
      <c r="L96" s="87" t="s">
        <v>232</v>
      </c>
      <c r="M96" s="87">
        <v>6</v>
      </c>
      <c r="N96" s="87">
        <v>1</v>
      </c>
      <c r="O96" s="87">
        <f t="shared" si="42"/>
        <v>6</v>
      </c>
      <c r="P96" s="87" t="str">
        <f>VLOOKUP(O96,Rango1,2)</f>
        <v>Medio</v>
      </c>
      <c r="Q96" s="87">
        <v>10</v>
      </c>
      <c r="R96" s="87">
        <f>O96*Q96</f>
        <v>60</v>
      </c>
      <c r="S96" s="92" t="str">
        <f t="shared" si="43"/>
        <v>III</v>
      </c>
      <c r="T96" s="87" t="str">
        <f t="shared" si="44"/>
        <v>Mejorable</v>
      </c>
      <c r="U96" s="87" t="str">
        <f t="shared" si="45"/>
        <v xml:space="preserve">III Mejorar si es posible.  Sería conveniente justificar la intervención y su rentabilidad. </v>
      </c>
      <c r="V96" s="87"/>
      <c r="W96" s="87"/>
      <c r="X96" s="87"/>
      <c r="Y96" s="88" t="s">
        <v>233</v>
      </c>
      <c r="Z96" s="87"/>
      <c r="AA96" s="87"/>
      <c r="AB96" s="87"/>
      <c r="AC96" s="97"/>
    </row>
    <row r="97" spans="1:29" s="7" customFormat="1" ht="90" customHeight="1" x14ac:dyDescent="0.25">
      <c r="A97" s="115"/>
      <c r="B97" s="115"/>
      <c r="C97" s="115"/>
      <c r="D97" s="115"/>
      <c r="E97" s="116"/>
      <c r="F97" s="116"/>
      <c r="G97" s="97" t="s">
        <v>251</v>
      </c>
      <c r="H97" s="87" t="s">
        <v>26</v>
      </c>
      <c r="I97" s="97" t="s">
        <v>143</v>
      </c>
      <c r="J97" s="87" t="s">
        <v>366</v>
      </c>
      <c r="K97" s="87" t="s">
        <v>139</v>
      </c>
      <c r="L97" s="88" t="s">
        <v>252</v>
      </c>
      <c r="M97" s="87">
        <v>2</v>
      </c>
      <c r="N97" s="87">
        <v>4</v>
      </c>
      <c r="O97" s="87">
        <f t="shared" si="42"/>
        <v>8</v>
      </c>
      <c r="P97" s="87" t="str">
        <f t="shared" ref="P97" si="54">VLOOKUP(O97,Rango1,2)</f>
        <v>Medio</v>
      </c>
      <c r="Q97" s="87">
        <v>10</v>
      </c>
      <c r="R97" s="87">
        <f t="shared" ref="R97" si="55">O97*Q97</f>
        <v>80</v>
      </c>
      <c r="S97" s="92" t="str">
        <f t="shared" si="43"/>
        <v>III</v>
      </c>
      <c r="T97" s="87" t="str">
        <f t="shared" si="44"/>
        <v>Mejorable</v>
      </c>
      <c r="U97" s="87" t="str">
        <f t="shared" si="45"/>
        <v xml:space="preserve">III Mejorar si es posible.  Sería conveniente justificar la intervención y su rentabilidad. </v>
      </c>
      <c r="V97" s="87"/>
      <c r="W97" s="87"/>
      <c r="X97" s="87"/>
      <c r="Y97" s="97" t="s">
        <v>317</v>
      </c>
      <c r="Z97" s="87"/>
      <c r="AA97" s="87"/>
      <c r="AB97" s="87"/>
      <c r="AC97" s="97"/>
    </row>
    <row r="98" spans="1:29" s="7" customFormat="1" ht="63" customHeight="1" x14ac:dyDescent="0.25">
      <c r="A98" s="115"/>
      <c r="B98" s="115"/>
      <c r="C98" s="115"/>
      <c r="D98" s="115"/>
      <c r="E98" s="116"/>
      <c r="F98" s="116"/>
      <c r="G98" s="97" t="s">
        <v>338</v>
      </c>
      <c r="H98" s="97" t="s">
        <v>235</v>
      </c>
      <c r="I98" s="97" t="s">
        <v>236</v>
      </c>
      <c r="J98" s="87" t="s">
        <v>366</v>
      </c>
      <c r="K98" s="87" t="s">
        <v>366</v>
      </c>
      <c r="L98" s="87" t="s">
        <v>366</v>
      </c>
      <c r="M98" s="87">
        <v>6</v>
      </c>
      <c r="N98" s="87">
        <v>1</v>
      </c>
      <c r="O98" s="87">
        <f t="shared" si="42"/>
        <v>6</v>
      </c>
      <c r="P98" s="87" t="str">
        <f>VLOOKUP(O98,Rango1,2)</f>
        <v>Medio</v>
      </c>
      <c r="Q98" s="87">
        <v>10</v>
      </c>
      <c r="R98" s="87">
        <f>O98*Q98</f>
        <v>60</v>
      </c>
      <c r="S98" s="92" t="str">
        <f t="shared" si="43"/>
        <v>III</v>
      </c>
      <c r="T98" s="87" t="str">
        <f t="shared" si="44"/>
        <v>Mejorable</v>
      </c>
      <c r="U98" s="87" t="str">
        <f t="shared" si="45"/>
        <v xml:space="preserve">III Mejorar si es posible.  Sería conveniente justificar la intervención y su rentabilidad. </v>
      </c>
      <c r="V98" s="87"/>
      <c r="W98" s="87"/>
      <c r="X98" s="87" t="s">
        <v>323</v>
      </c>
      <c r="Y98" s="87" t="s">
        <v>322</v>
      </c>
      <c r="Z98" s="87" t="s">
        <v>124</v>
      </c>
      <c r="AA98" s="87"/>
      <c r="AB98" s="87"/>
      <c r="AC98" s="97"/>
    </row>
    <row r="99" spans="1:29" s="7" customFormat="1" ht="60" customHeight="1" x14ac:dyDescent="0.25">
      <c r="A99" s="115"/>
      <c r="B99" s="115"/>
      <c r="C99" s="115"/>
      <c r="D99" s="115"/>
      <c r="E99" s="116"/>
      <c r="F99" s="116"/>
      <c r="G99" s="97" t="s">
        <v>239</v>
      </c>
      <c r="H99" s="88" t="s">
        <v>180</v>
      </c>
      <c r="I99" s="97" t="s">
        <v>240</v>
      </c>
      <c r="J99" s="87" t="s">
        <v>220</v>
      </c>
      <c r="K99" s="87" t="s">
        <v>366</v>
      </c>
      <c r="L99" s="87" t="s">
        <v>366</v>
      </c>
      <c r="M99" s="87">
        <v>2</v>
      </c>
      <c r="N99" s="87">
        <v>2</v>
      </c>
      <c r="O99" s="87">
        <f t="shared" si="42"/>
        <v>4</v>
      </c>
      <c r="P99" s="87" t="str">
        <f t="shared" ref="P99:P104" si="56">VLOOKUP(O99,Rango1,2)</f>
        <v>Bajo</v>
      </c>
      <c r="Q99" s="87">
        <v>10</v>
      </c>
      <c r="R99" s="87">
        <f t="shared" ref="R99:R104" si="57">O99*Q99</f>
        <v>40</v>
      </c>
      <c r="S99" s="92" t="str">
        <f t="shared" si="43"/>
        <v>III</v>
      </c>
      <c r="T99" s="87" t="str">
        <f t="shared" si="44"/>
        <v>Mejorable</v>
      </c>
      <c r="U99" s="87" t="str">
        <f t="shared" si="45"/>
        <v xml:space="preserve">III Mejorar si es posible.  Sería conveniente justificar la intervención y su rentabilidad. </v>
      </c>
      <c r="V99" s="87"/>
      <c r="W99" s="87"/>
      <c r="X99" s="87"/>
      <c r="Y99" s="88" t="s">
        <v>334</v>
      </c>
      <c r="Z99" s="87"/>
      <c r="AA99" s="87"/>
      <c r="AB99" s="87"/>
      <c r="AC99" s="97"/>
    </row>
    <row r="100" spans="1:29" s="7" customFormat="1" ht="75" x14ac:dyDescent="0.25">
      <c r="A100" s="115"/>
      <c r="B100" s="115"/>
      <c r="C100" s="115"/>
      <c r="D100" s="115"/>
      <c r="E100" s="116"/>
      <c r="F100" s="116"/>
      <c r="G100" s="97" t="s">
        <v>253</v>
      </c>
      <c r="H100" s="97" t="s">
        <v>245</v>
      </c>
      <c r="I100" s="97" t="s">
        <v>126</v>
      </c>
      <c r="J100" s="87" t="s">
        <v>366</v>
      </c>
      <c r="K100" s="87" t="s">
        <v>366</v>
      </c>
      <c r="L100" s="97" t="s">
        <v>336</v>
      </c>
      <c r="M100" s="87">
        <v>2</v>
      </c>
      <c r="N100" s="87">
        <v>3</v>
      </c>
      <c r="O100" s="87">
        <f t="shared" si="42"/>
        <v>6</v>
      </c>
      <c r="P100" s="87" t="str">
        <f t="shared" si="56"/>
        <v>Medio</v>
      </c>
      <c r="Q100" s="87">
        <v>10</v>
      </c>
      <c r="R100" s="87">
        <f t="shared" si="57"/>
        <v>60</v>
      </c>
      <c r="S100" s="92" t="str">
        <f t="shared" si="43"/>
        <v>III</v>
      </c>
      <c r="T100" s="87" t="str">
        <f t="shared" si="44"/>
        <v>Mejorable</v>
      </c>
      <c r="U100" s="87" t="str">
        <f t="shared" si="45"/>
        <v xml:space="preserve">III Mejorar si es posible.  Sería conveniente justificar la intervención y su rentabilidad. </v>
      </c>
      <c r="V100" s="87"/>
      <c r="W100" s="87"/>
      <c r="X100" s="87"/>
      <c r="Y100" s="88" t="s">
        <v>246</v>
      </c>
      <c r="Z100" s="87"/>
      <c r="AA100" s="87"/>
      <c r="AB100" s="87"/>
      <c r="AC100" s="97"/>
    </row>
    <row r="101" spans="1:29" s="7" customFormat="1" ht="90" customHeight="1" x14ac:dyDescent="0.25">
      <c r="A101" s="115"/>
      <c r="B101" s="115"/>
      <c r="C101" s="115"/>
      <c r="D101" s="115"/>
      <c r="E101" s="116"/>
      <c r="F101" s="116"/>
      <c r="G101" s="97" t="s">
        <v>251</v>
      </c>
      <c r="H101" s="87" t="s">
        <v>26</v>
      </c>
      <c r="I101" s="97" t="s">
        <v>144</v>
      </c>
      <c r="J101" s="87" t="s">
        <v>366</v>
      </c>
      <c r="K101" s="87" t="s">
        <v>139</v>
      </c>
      <c r="L101" s="88" t="s">
        <v>252</v>
      </c>
      <c r="M101" s="87">
        <v>2</v>
      </c>
      <c r="N101" s="87">
        <v>3</v>
      </c>
      <c r="O101" s="87">
        <f t="shared" si="42"/>
        <v>6</v>
      </c>
      <c r="P101" s="87" t="str">
        <f t="shared" si="56"/>
        <v>Medio</v>
      </c>
      <c r="Q101" s="87">
        <v>10</v>
      </c>
      <c r="R101" s="87">
        <f t="shared" si="57"/>
        <v>60</v>
      </c>
      <c r="S101" s="92" t="str">
        <f t="shared" si="43"/>
        <v>III</v>
      </c>
      <c r="T101" s="87" t="str">
        <f t="shared" si="44"/>
        <v>Mejorable</v>
      </c>
      <c r="U101" s="87" t="str">
        <f t="shared" si="45"/>
        <v xml:space="preserve">III Mejorar si es posible.  Sería conveniente justificar la intervención y su rentabilidad. </v>
      </c>
      <c r="V101" s="87"/>
      <c r="W101" s="87"/>
      <c r="X101" s="87"/>
      <c r="Y101" s="97" t="s">
        <v>317</v>
      </c>
      <c r="Z101" s="87"/>
      <c r="AA101" s="87"/>
      <c r="AB101" s="87"/>
      <c r="AC101" s="97"/>
    </row>
    <row r="102" spans="1:29" s="8" customFormat="1" ht="45" customHeight="1" x14ac:dyDescent="0.25">
      <c r="A102" s="115"/>
      <c r="B102" s="115"/>
      <c r="C102" s="115"/>
      <c r="D102" s="115"/>
      <c r="E102" s="116"/>
      <c r="F102" s="116"/>
      <c r="G102" s="88" t="s">
        <v>321</v>
      </c>
      <c r="H102" s="87" t="s">
        <v>257</v>
      </c>
      <c r="I102" s="82" t="s">
        <v>125</v>
      </c>
      <c r="J102" s="87" t="s">
        <v>366</v>
      </c>
      <c r="K102" s="87" t="s">
        <v>366</v>
      </c>
      <c r="L102" s="97" t="s">
        <v>331</v>
      </c>
      <c r="M102" s="87">
        <v>2</v>
      </c>
      <c r="N102" s="87">
        <v>3</v>
      </c>
      <c r="O102" s="87">
        <f t="shared" si="42"/>
        <v>6</v>
      </c>
      <c r="P102" s="87" t="str">
        <f t="shared" si="56"/>
        <v>Medio</v>
      </c>
      <c r="Q102" s="87">
        <v>10</v>
      </c>
      <c r="R102" s="87">
        <f t="shared" si="57"/>
        <v>60</v>
      </c>
      <c r="S102" s="92" t="str">
        <f t="shared" si="43"/>
        <v>III</v>
      </c>
      <c r="T102" s="87" t="str">
        <f t="shared" si="44"/>
        <v>Mejorable</v>
      </c>
      <c r="U102" s="87" t="str">
        <f t="shared" si="45"/>
        <v xml:space="preserve">III Mejorar si es posible.  Sería conveniente justificar la intervención y su rentabilidad. </v>
      </c>
      <c r="V102" s="87"/>
      <c r="W102" s="87"/>
      <c r="X102" s="87" t="s">
        <v>332</v>
      </c>
      <c r="Y102" s="90" t="s">
        <v>333</v>
      </c>
      <c r="Z102" s="88" t="s">
        <v>254</v>
      </c>
      <c r="AA102" s="87"/>
      <c r="AB102" s="87"/>
      <c r="AC102" s="97"/>
    </row>
    <row r="103" spans="1:29" s="8" customFormat="1" ht="60" customHeight="1" x14ac:dyDescent="0.25">
      <c r="A103" s="115"/>
      <c r="B103" s="115"/>
      <c r="C103" s="115"/>
      <c r="D103" s="115"/>
      <c r="E103" s="116"/>
      <c r="F103" s="116"/>
      <c r="G103" s="101" t="s">
        <v>239</v>
      </c>
      <c r="H103" s="88" t="s">
        <v>180</v>
      </c>
      <c r="I103" s="97" t="s">
        <v>240</v>
      </c>
      <c r="J103" s="87" t="s">
        <v>220</v>
      </c>
      <c r="K103" s="87" t="s">
        <v>366</v>
      </c>
      <c r="L103" s="87" t="s">
        <v>366</v>
      </c>
      <c r="M103" s="87">
        <v>2</v>
      </c>
      <c r="N103" s="87">
        <v>2</v>
      </c>
      <c r="O103" s="87">
        <f t="shared" si="42"/>
        <v>4</v>
      </c>
      <c r="P103" s="87" t="str">
        <f t="shared" si="56"/>
        <v>Bajo</v>
      </c>
      <c r="Q103" s="87">
        <v>10</v>
      </c>
      <c r="R103" s="87">
        <f t="shared" si="57"/>
        <v>40</v>
      </c>
      <c r="S103" s="92" t="str">
        <f t="shared" si="43"/>
        <v>III</v>
      </c>
      <c r="T103" s="87" t="str">
        <f t="shared" si="44"/>
        <v>Mejorable</v>
      </c>
      <c r="U103" s="87" t="str">
        <f t="shared" si="45"/>
        <v xml:space="preserve">III Mejorar si es posible.  Sería conveniente justificar la intervención y su rentabilidad. </v>
      </c>
      <c r="V103" s="87"/>
      <c r="W103" s="87"/>
      <c r="X103" s="87"/>
      <c r="Y103" s="88" t="s">
        <v>334</v>
      </c>
      <c r="Z103" s="87"/>
      <c r="AA103" s="87"/>
      <c r="AB103" s="87"/>
      <c r="AC103" s="97"/>
    </row>
    <row r="104" spans="1:29" s="7" customFormat="1" ht="45" customHeight="1" x14ac:dyDescent="0.25">
      <c r="A104" s="115"/>
      <c r="B104" s="115"/>
      <c r="C104" s="115"/>
      <c r="D104" s="115"/>
      <c r="E104" s="116"/>
      <c r="F104" s="116"/>
      <c r="G104" s="97" t="s">
        <v>204</v>
      </c>
      <c r="H104" s="97" t="s">
        <v>248</v>
      </c>
      <c r="I104" s="97" t="s">
        <v>138</v>
      </c>
      <c r="J104" s="87" t="s">
        <v>366</v>
      </c>
      <c r="K104" s="87" t="s">
        <v>366</v>
      </c>
      <c r="L104" s="87" t="s">
        <v>366</v>
      </c>
      <c r="M104" s="87">
        <v>2</v>
      </c>
      <c r="N104" s="87">
        <v>2</v>
      </c>
      <c r="O104" s="87">
        <f t="shared" si="42"/>
        <v>4</v>
      </c>
      <c r="P104" s="87" t="str">
        <f t="shared" si="56"/>
        <v>Bajo</v>
      </c>
      <c r="Q104" s="87">
        <v>10</v>
      </c>
      <c r="R104" s="87">
        <f t="shared" si="57"/>
        <v>40</v>
      </c>
      <c r="S104" s="92" t="str">
        <f t="shared" si="43"/>
        <v>III</v>
      </c>
      <c r="T104" s="87" t="str">
        <f t="shared" si="44"/>
        <v>Mejorable</v>
      </c>
      <c r="U104" s="87" t="str">
        <f t="shared" si="45"/>
        <v xml:space="preserve">III Mejorar si es posible.  Sería conveniente justificar la intervención y su rentabilidad. </v>
      </c>
      <c r="V104" s="87"/>
      <c r="W104" s="87"/>
      <c r="X104" s="87"/>
      <c r="Y104" s="97" t="s">
        <v>318</v>
      </c>
      <c r="Z104" s="87"/>
      <c r="AA104" s="87"/>
      <c r="AB104" s="87"/>
      <c r="AC104" s="97"/>
    </row>
    <row r="105" spans="1:29" s="7" customFormat="1" ht="75" customHeight="1" x14ac:dyDescent="0.25">
      <c r="A105" s="115" t="s">
        <v>408</v>
      </c>
      <c r="B105" s="115" t="s">
        <v>399</v>
      </c>
      <c r="C105" s="115" t="s">
        <v>409</v>
      </c>
      <c r="D105" s="115" t="s">
        <v>202</v>
      </c>
      <c r="E105" s="116" t="s">
        <v>352</v>
      </c>
      <c r="F105" s="116">
        <v>2</v>
      </c>
      <c r="G105" s="97" t="s">
        <v>203</v>
      </c>
      <c r="H105" s="97" t="s">
        <v>231</v>
      </c>
      <c r="I105" s="97" t="s">
        <v>113</v>
      </c>
      <c r="J105" s="87" t="s">
        <v>366</v>
      </c>
      <c r="K105" s="87" t="s">
        <v>366</v>
      </c>
      <c r="L105" s="87" t="s">
        <v>232</v>
      </c>
      <c r="M105" s="87">
        <v>6</v>
      </c>
      <c r="N105" s="87">
        <v>1</v>
      </c>
      <c r="O105" s="87">
        <f t="shared" si="42"/>
        <v>6</v>
      </c>
      <c r="P105" s="87" t="str">
        <f>VLOOKUP(O105,Rango1,2)</f>
        <v>Medio</v>
      </c>
      <c r="Q105" s="87">
        <v>10</v>
      </c>
      <c r="R105" s="87">
        <f>O105*Q105</f>
        <v>60</v>
      </c>
      <c r="S105" s="92" t="str">
        <f t="shared" si="43"/>
        <v>III</v>
      </c>
      <c r="T105" s="87" t="str">
        <f t="shared" si="44"/>
        <v>Mejorable</v>
      </c>
      <c r="U105" s="87" t="str">
        <f t="shared" si="45"/>
        <v xml:space="preserve">III Mejorar si es posible.  Sería conveniente justificar la intervención y su rentabilidad. </v>
      </c>
      <c r="V105" s="87"/>
      <c r="W105" s="87"/>
      <c r="X105" s="87"/>
      <c r="Y105" s="88" t="s">
        <v>233</v>
      </c>
      <c r="Z105" s="87"/>
      <c r="AA105" s="87"/>
      <c r="AB105" s="87"/>
      <c r="AC105" s="97"/>
    </row>
    <row r="106" spans="1:29" s="7" customFormat="1" ht="90" customHeight="1" x14ac:dyDescent="0.25">
      <c r="A106" s="115"/>
      <c r="B106" s="115"/>
      <c r="C106" s="115"/>
      <c r="D106" s="115"/>
      <c r="E106" s="116"/>
      <c r="F106" s="116"/>
      <c r="G106" s="97" t="s">
        <v>251</v>
      </c>
      <c r="H106" s="87" t="s">
        <v>26</v>
      </c>
      <c r="I106" s="97" t="s">
        <v>143</v>
      </c>
      <c r="J106" s="87" t="s">
        <v>366</v>
      </c>
      <c r="K106" s="87" t="s">
        <v>139</v>
      </c>
      <c r="L106" s="88" t="s">
        <v>252</v>
      </c>
      <c r="M106" s="87">
        <v>2</v>
      </c>
      <c r="N106" s="87">
        <v>4</v>
      </c>
      <c r="O106" s="87">
        <f t="shared" si="42"/>
        <v>8</v>
      </c>
      <c r="P106" s="87" t="str">
        <f t="shared" ref="P106" si="58">VLOOKUP(O106,Rango1,2)</f>
        <v>Medio</v>
      </c>
      <c r="Q106" s="87">
        <v>10</v>
      </c>
      <c r="R106" s="87">
        <f t="shared" ref="R106" si="59">O106*Q106</f>
        <v>80</v>
      </c>
      <c r="S106" s="92" t="str">
        <f t="shared" si="43"/>
        <v>III</v>
      </c>
      <c r="T106" s="87" t="str">
        <f t="shared" si="44"/>
        <v>Mejorable</v>
      </c>
      <c r="U106" s="87" t="str">
        <f t="shared" si="45"/>
        <v xml:space="preserve">III Mejorar si es posible.  Sería conveniente justificar la intervención y su rentabilidad. </v>
      </c>
      <c r="V106" s="87"/>
      <c r="W106" s="87"/>
      <c r="X106" s="87"/>
      <c r="Y106" s="97" t="s">
        <v>317</v>
      </c>
      <c r="Z106" s="87"/>
      <c r="AA106" s="87"/>
      <c r="AB106" s="87"/>
      <c r="AC106" s="97"/>
    </row>
    <row r="107" spans="1:29" s="7" customFormat="1" ht="63" customHeight="1" x14ac:dyDescent="0.25">
      <c r="A107" s="115"/>
      <c r="B107" s="115"/>
      <c r="C107" s="115"/>
      <c r="D107" s="115"/>
      <c r="E107" s="116"/>
      <c r="F107" s="116"/>
      <c r="G107" s="97" t="s">
        <v>338</v>
      </c>
      <c r="H107" s="97" t="s">
        <v>235</v>
      </c>
      <c r="I107" s="97" t="s">
        <v>236</v>
      </c>
      <c r="J107" s="87" t="s">
        <v>366</v>
      </c>
      <c r="K107" s="87" t="s">
        <v>366</v>
      </c>
      <c r="L107" s="87" t="s">
        <v>366</v>
      </c>
      <c r="M107" s="87">
        <v>6</v>
      </c>
      <c r="N107" s="87">
        <v>1</v>
      </c>
      <c r="O107" s="87">
        <f t="shared" si="42"/>
        <v>6</v>
      </c>
      <c r="P107" s="87" t="str">
        <f>VLOOKUP(O107,Rango1,2)</f>
        <v>Medio</v>
      </c>
      <c r="Q107" s="87">
        <v>10</v>
      </c>
      <c r="R107" s="87">
        <f>O107*Q107</f>
        <v>60</v>
      </c>
      <c r="S107" s="92" t="str">
        <f t="shared" si="43"/>
        <v>III</v>
      </c>
      <c r="T107" s="87" t="str">
        <f t="shared" si="44"/>
        <v>Mejorable</v>
      </c>
      <c r="U107" s="87" t="str">
        <f t="shared" si="45"/>
        <v xml:space="preserve">III Mejorar si es posible.  Sería conveniente justificar la intervención y su rentabilidad. </v>
      </c>
      <c r="V107" s="87"/>
      <c r="W107" s="87"/>
      <c r="X107" s="87" t="s">
        <v>323</v>
      </c>
      <c r="Y107" s="87" t="s">
        <v>322</v>
      </c>
      <c r="Z107" s="87" t="s">
        <v>124</v>
      </c>
      <c r="AA107" s="87"/>
      <c r="AB107" s="87"/>
      <c r="AC107" s="97"/>
    </row>
    <row r="108" spans="1:29" s="7" customFormat="1" ht="60" customHeight="1" x14ac:dyDescent="0.25">
      <c r="A108" s="115"/>
      <c r="B108" s="115"/>
      <c r="C108" s="115"/>
      <c r="D108" s="115"/>
      <c r="E108" s="116"/>
      <c r="F108" s="116"/>
      <c r="G108" s="97" t="s">
        <v>239</v>
      </c>
      <c r="H108" s="88" t="s">
        <v>180</v>
      </c>
      <c r="I108" s="97" t="s">
        <v>240</v>
      </c>
      <c r="J108" s="87" t="s">
        <v>220</v>
      </c>
      <c r="K108" s="87" t="s">
        <v>366</v>
      </c>
      <c r="L108" s="87" t="s">
        <v>366</v>
      </c>
      <c r="M108" s="87">
        <v>2</v>
      </c>
      <c r="N108" s="87">
        <v>2</v>
      </c>
      <c r="O108" s="87">
        <f t="shared" si="42"/>
        <v>4</v>
      </c>
      <c r="P108" s="87" t="str">
        <f t="shared" ref="P108:P120" si="60">VLOOKUP(O108,Rango1,2)</f>
        <v>Bajo</v>
      </c>
      <c r="Q108" s="87">
        <v>10</v>
      </c>
      <c r="R108" s="87">
        <f t="shared" ref="R108:R118" si="61">O108*Q108</f>
        <v>40</v>
      </c>
      <c r="S108" s="92" t="str">
        <f t="shared" si="43"/>
        <v>III</v>
      </c>
      <c r="T108" s="87" t="str">
        <f t="shared" si="44"/>
        <v>Mejorable</v>
      </c>
      <c r="U108" s="87" t="str">
        <f t="shared" si="45"/>
        <v xml:space="preserve">III Mejorar si es posible.  Sería conveniente justificar la intervención y su rentabilidad. </v>
      </c>
      <c r="V108" s="87"/>
      <c r="W108" s="87"/>
      <c r="X108" s="87"/>
      <c r="Y108" s="88" t="s">
        <v>334</v>
      </c>
      <c r="Z108" s="87"/>
      <c r="AA108" s="87"/>
      <c r="AB108" s="87"/>
      <c r="AC108" s="97"/>
    </row>
    <row r="109" spans="1:29" s="7" customFormat="1" ht="75" x14ac:dyDescent="0.25">
      <c r="A109" s="115"/>
      <c r="B109" s="115"/>
      <c r="C109" s="115"/>
      <c r="D109" s="115"/>
      <c r="E109" s="116"/>
      <c r="F109" s="116"/>
      <c r="G109" s="97" t="s">
        <v>253</v>
      </c>
      <c r="H109" s="97" t="s">
        <v>245</v>
      </c>
      <c r="I109" s="97" t="s">
        <v>126</v>
      </c>
      <c r="J109" s="87" t="s">
        <v>366</v>
      </c>
      <c r="K109" s="87" t="s">
        <v>366</v>
      </c>
      <c r="L109" s="97" t="s">
        <v>336</v>
      </c>
      <c r="M109" s="87">
        <v>2</v>
      </c>
      <c r="N109" s="87">
        <v>3</v>
      </c>
      <c r="O109" s="87">
        <f t="shared" si="42"/>
        <v>6</v>
      </c>
      <c r="P109" s="87" t="str">
        <f t="shared" si="60"/>
        <v>Medio</v>
      </c>
      <c r="Q109" s="87">
        <v>10</v>
      </c>
      <c r="R109" s="87">
        <f t="shared" si="61"/>
        <v>60</v>
      </c>
      <c r="S109" s="92" t="str">
        <f t="shared" si="43"/>
        <v>III</v>
      </c>
      <c r="T109" s="87" t="str">
        <f t="shared" si="44"/>
        <v>Mejorable</v>
      </c>
      <c r="U109" s="87" t="str">
        <f t="shared" si="45"/>
        <v xml:space="preserve">III Mejorar si es posible.  Sería conveniente justificar la intervención y su rentabilidad. </v>
      </c>
      <c r="V109" s="87"/>
      <c r="W109" s="87"/>
      <c r="X109" s="87"/>
      <c r="Y109" s="88" t="s">
        <v>246</v>
      </c>
      <c r="Z109" s="87"/>
      <c r="AA109" s="87"/>
      <c r="AB109" s="87"/>
      <c r="AC109" s="97"/>
    </row>
    <row r="110" spans="1:29" s="7" customFormat="1" ht="90" customHeight="1" x14ac:dyDescent="0.25">
      <c r="A110" s="115"/>
      <c r="B110" s="115"/>
      <c r="C110" s="115"/>
      <c r="D110" s="115"/>
      <c r="E110" s="116"/>
      <c r="F110" s="116"/>
      <c r="G110" s="97" t="s">
        <v>251</v>
      </c>
      <c r="H110" s="87" t="s">
        <v>26</v>
      </c>
      <c r="I110" s="97" t="s">
        <v>144</v>
      </c>
      <c r="J110" s="87" t="s">
        <v>366</v>
      </c>
      <c r="K110" s="87" t="s">
        <v>139</v>
      </c>
      <c r="L110" s="88" t="s">
        <v>252</v>
      </c>
      <c r="M110" s="87">
        <v>2</v>
      </c>
      <c r="N110" s="87">
        <v>3</v>
      </c>
      <c r="O110" s="87">
        <f t="shared" si="42"/>
        <v>6</v>
      </c>
      <c r="P110" s="87" t="str">
        <f t="shared" si="60"/>
        <v>Medio</v>
      </c>
      <c r="Q110" s="87">
        <v>10</v>
      </c>
      <c r="R110" s="87">
        <f t="shared" si="61"/>
        <v>60</v>
      </c>
      <c r="S110" s="92" t="str">
        <f t="shared" si="43"/>
        <v>III</v>
      </c>
      <c r="T110" s="87" t="str">
        <f t="shared" si="44"/>
        <v>Mejorable</v>
      </c>
      <c r="U110" s="87" t="str">
        <f t="shared" si="45"/>
        <v xml:space="preserve">III Mejorar si es posible.  Sería conveniente justificar la intervención y su rentabilidad. </v>
      </c>
      <c r="V110" s="87"/>
      <c r="W110" s="87"/>
      <c r="X110" s="87"/>
      <c r="Y110" s="97" t="s">
        <v>317</v>
      </c>
      <c r="Z110" s="87"/>
      <c r="AA110" s="87"/>
      <c r="AB110" s="87"/>
      <c r="AC110" s="97"/>
    </row>
    <row r="111" spans="1:29" s="8" customFormat="1" ht="45" customHeight="1" x14ac:dyDescent="0.25">
      <c r="A111" s="115"/>
      <c r="B111" s="115"/>
      <c r="C111" s="115"/>
      <c r="D111" s="115"/>
      <c r="E111" s="116"/>
      <c r="F111" s="116"/>
      <c r="G111" s="88" t="s">
        <v>321</v>
      </c>
      <c r="H111" s="87" t="s">
        <v>257</v>
      </c>
      <c r="I111" s="82" t="s">
        <v>125</v>
      </c>
      <c r="J111" s="87" t="s">
        <v>366</v>
      </c>
      <c r="K111" s="87" t="s">
        <v>366</v>
      </c>
      <c r="L111" s="97" t="s">
        <v>331</v>
      </c>
      <c r="M111" s="87">
        <v>2</v>
      </c>
      <c r="N111" s="87">
        <v>3</v>
      </c>
      <c r="O111" s="87">
        <f t="shared" si="42"/>
        <v>6</v>
      </c>
      <c r="P111" s="87" t="str">
        <f t="shared" si="60"/>
        <v>Medio</v>
      </c>
      <c r="Q111" s="87">
        <v>10</v>
      </c>
      <c r="R111" s="87">
        <f t="shared" si="61"/>
        <v>60</v>
      </c>
      <c r="S111" s="92" t="str">
        <f t="shared" si="43"/>
        <v>III</v>
      </c>
      <c r="T111" s="87" t="str">
        <f t="shared" si="44"/>
        <v>Mejorable</v>
      </c>
      <c r="U111" s="87" t="str">
        <f t="shared" si="45"/>
        <v xml:space="preserve">III Mejorar si es posible.  Sería conveniente justificar la intervención y su rentabilidad. </v>
      </c>
      <c r="V111" s="87"/>
      <c r="W111" s="87"/>
      <c r="X111" s="87" t="s">
        <v>332</v>
      </c>
      <c r="Y111" s="90" t="s">
        <v>333</v>
      </c>
      <c r="Z111" s="88" t="s">
        <v>254</v>
      </c>
      <c r="AA111" s="87"/>
      <c r="AB111" s="87"/>
      <c r="AC111" s="97"/>
    </row>
    <row r="112" spans="1:29" s="8" customFormat="1" ht="60" customHeight="1" x14ac:dyDescent="0.25">
      <c r="A112" s="115"/>
      <c r="B112" s="115"/>
      <c r="C112" s="115"/>
      <c r="D112" s="115"/>
      <c r="E112" s="116"/>
      <c r="F112" s="116"/>
      <c r="G112" s="101" t="s">
        <v>239</v>
      </c>
      <c r="H112" s="88" t="s">
        <v>180</v>
      </c>
      <c r="I112" s="97" t="s">
        <v>240</v>
      </c>
      <c r="J112" s="87" t="s">
        <v>220</v>
      </c>
      <c r="K112" s="87" t="s">
        <v>366</v>
      </c>
      <c r="L112" s="87" t="s">
        <v>366</v>
      </c>
      <c r="M112" s="87">
        <v>2</v>
      </c>
      <c r="N112" s="87">
        <v>2</v>
      </c>
      <c r="O112" s="87">
        <f t="shared" si="42"/>
        <v>4</v>
      </c>
      <c r="P112" s="87" t="str">
        <f t="shared" si="60"/>
        <v>Bajo</v>
      </c>
      <c r="Q112" s="87">
        <v>10</v>
      </c>
      <c r="R112" s="87">
        <f t="shared" si="61"/>
        <v>40</v>
      </c>
      <c r="S112" s="92" t="str">
        <f t="shared" si="43"/>
        <v>III</v>
      </c>
      <c r="T112" s="87" t="str">
        <f t="shared" si="44"/>
        <v>Mejorable</v>
      </c>
      <c r="U112" s="87" t="str">
        <f t="shared" si="45"/>
        <v xml:space="preserve">III Mejorar si es posible.  Sería conveniente justificar la intervención y su rentabilidad. </v>
      </c>
      <c r="V112" s="87"/>
      <c r="W112" s="87"/>
      <c r="X112" s="87"/>
      <c r="Y112" s="88" t="s">
        <v>334</v>
      </c>
      <c r="Z112" s="87"/>
      <c r="AA112" s="87"/>
      <c r="AB112" s="87"/>
      <c r="AC112" s="97"/>
    </row>
    <row r="113" spans="1:29" s="7" customFormat="1" ht="45" customHeight="1" x14ac:dyDescent="0.25">
      <c r="A113" s="115"/>
      <c r="B113" s="115"/>
      <c r="C113" s="115"/>
      <c r="D113" s="115"/>
      <c r="E113" s="116"/>
      <c r="F113" s="116"/>
      <c r="G113" s="97" t="s">
        <v>204</v>
      </c>
      <c r="H113" s="97" t="s">
        <v>248</v>
      </c>
      <c r="I113" s="97" t="s">
        <v>138</v>
      </c>
      <c r="J113" s="87" t="s">
        <v>366</v>
      </c>
      <c r="K113" s="87" t="s">
        <v>366</v>
      </c>
      <c r="L113" s="87" t="s">
        <v>366</v>
      </c>
      <c r="M113" s="87">
        <v>2</v>
      </c>
      <c r="N113" s="87">
        <v>2</v>
      </c>
      <c r="O113" s="87">
        <f t="shared" si="42"/>
        <v>4</v>
      </c>
      <c r="P113" s="87" t="str">
        <f t="shared" si="60"/>
        <v>Bajo</v>
      </c>
      <c r="Q113" s="87">
        <v>10</v>
      </c>
      <c r="R113" s="87">
        <f t="shared" si="61"/>
        <v>40</v>
      </c>
      <c r="S113" s="92" t="str">
        <f t="shared" si="43"/>
        <v>III</v>
      </c>
      <c r="T113" s="87" t="str">
        <f t="shared" si="44"/>
        <v>Mejorable</v>
      </c>
      <c r="U113" s="87" t="str">
        <f t="shared" si="45"/>
        <v xml:space="preserve">III Mejorar si es posible.  Sería conveniente justificar la intervención y su rentabilidad. </v>
      </c>
      <c r="V113" s="87"/>
      <c r="W113" s="87"/>
      <c r="X113" s="87"/>
      <c r="Y113" s="97" t="s">
        <v>318</v>
      </c>
      <c r="Z113" s="87"/>
      <c r="AA113" s="87"/>
      <c r="AB113" s="87"/>
      <c r="AC113" s="97"/>
    </row>
    <row r="114" spans="1:29" s="8" customFormat="1" ht="45" customHeight="1" x14ac:dyDescent="0.25">
      <c r="A114" s="115" t="s">
        <v>354</v>
      </c>
      <c r="B114" s="115" t="s">
        <v>368</v>
      </c>
      <c r="C114" s="115" t="s">
        <v>412</v>
      </c>
      <c r="D114" s="150" t="s">
        <v>355</v>
      </c>
      <c r="E114" s="122" t="s">
        <v>352</v>
      </c>
      <c r="F114" s="122">
        <v>8</v>
      </c>
      <c r="G114" s="97" t="s">
        <v>204</v>
      </c>
      <c r="H114" s="65" t="s">
        <v>248</v>
      </c>
      <c r="I114" s="87" t="s">
        <v>138</v>
      </c>
      <c r="J114" s="87" t="s">
        <v>366</v>
      </c>
      <c r="K114" s="87" t="s">
        <v>366</v>
      </c>
      <c r="L114" s="87" t="s">
        <v>366</v>
      </c>
      <c r="M114" s="87">
        <v>2</v>
      </c>
      <c r="N114" s="87">
        <v>2</v>
      </c>
      <c r="O114" s="87">
        <f t="shared" si="42"/>
        <v>4</v>
      </c>
      <c r="P114" s="87" t="str">
        <f t="shared" si="60"/>
        <v>Bajo</v>
      </c>
      <c r="Q114" s="87">
        <v>10</v>
      </c>
      <c r="R114" s="87">
        <f t="shared" si="61"/>
        <v>40</v>
      </c>
      <c r="S114" s="92" t="str">
        <f t="shared" si="43"/>
        <v>III</v>
      </c>
      <c r="T114" s="87" t="str">
        <f t="shared" si="44"/>
        <v>Mejorable</v>
      </c>
      <c r="U114" s="87" t="str">
        <f t="shared" si="45"/>
        <v xml:space="preserve">III Mejorar si es posible.  Sería conveniente justificar la intervención y su rentabilidad. </v>
      </c>
      <c r="V114" s="87"/>
      <c r="W114" s="87"/>
      <c r="X114" s="87"/>
      <c r="Y114" s="97" t="s">
        <v>318</v>
      </c>
      <c r="Z114" s="87"/>
      <c r="AA114" s="87"/>
      <c r="AB114" s="87"/>
      <c r="AC114" s="97"/>
    </row>
    <row r="115" spans="1:29" s="8" customFormat="1" ht="60" customHeight="1" x14ac:dyDescent="0.25">
      <c r="A115" s="115"/>
      <c r="B115" s="115"/>
      <c r="C115" s="115"/>
      <c r="D115" s="150"/>
      <c r="E115" s="122"/>
      <c r="F115" s="122"/>
      <c r="G115" s="97" t="s">
        <v>115</v>
      </c>
      <c r="H115" s="97" t="s">
        <v>231</v>
      </c>
      <c r="I115" s="97" t="s">
        <v>113</v>
      </c>
      <c r="J115" s="87" t="s">
        <v>366</v>
      </c>
      <c r="K115" s="87" t="s">
        <v>366</v>
      </c>
      <c r="L115" s="87" t="s">
        <v>232</v>
      </c>
      <c r="M115" s="87">
        <v>6</v>
      </c>
      <c r="N115" s="87">
        <v>1</v>
      </c>
      <c r="O115" s="87">
        <f t="shared" si="42"/>
        <v>6</v>
      </c>
      <c r="P115" s="87" t="str">
        <f t="shared" si="60"/>
        <v>Medio</v>
      </c>
      <c r="Q115" s="87">
        <v>10</v>
      </c>
      <c r="R115" s="87">
        <f t="shared" si="61"/>
        <v>60</v>
      </c>
      <c r="S115" s="92" t="str">
        <f t="shared" si="43"/>
        <v>III</v>
      </c>
      <c r="T115" s="87" t="str">
        <f t="shared" si="44"/>
        <v>Mejorable</v>
      </c>
      <c r="U115" s="87" t="str">
        <f t="shared" si="45"/>
        <v xml:space="preserve">III Mejorar si es posible.  Sería conveniente justificar la intervención y su rentabilidad. </v>
      </c>
      <c r="V115" s="97"/>
      <c r="W115" s="97"/>
      <c r="X115" s="97"/>
      <c r="Y115" s="88" t="s">
        <v>255</v>
      </c>
      <c r="Z115" s="97"/>
      <c r="AA115" s="97"/>
      <c r="AB115" s="97"/>
      <c r="AC115" s="97"/>
    </row>
    <row r="116" spans="1:29" s="8" customFormat="1" ht="60" customHeight="1" x14ac:dyDescent="0.25">
      <c r="A116" s="115"/>
      <c r="B116" s="115"/>
      <c r="C116" s="115"/>
      <c r="D116" s="150"/>
      <c r="E116" s="122"/>
      <c r="F116" s="122"/>
      <c r="G116" s="64" t="s">
        <v>239</v>
      </c>
      <c r="H116" s="88" t="s">
        <v>180</v>
      </c>
      <c r="I116" s="97" t="s">
        <v>240</v>
      </c>
      <c r="J116" s="87" t="s">
        <v>220</v>
      </c>
      <c r="K116" s="87" t="s">
        <v>366</v>
      </c>
      <c r="L116" s="87" t="s">
        <v>366</v>
      </c>
      <c r="M116" s="87">
        <v>2</v>
      </c>
      <c r="N116" s="87">
        <v>4</v>
      </c>
      <c r="O116" s="87">
        <f t="shared" si="42"/>
        <v>8</v>
      </c>
      <c r="P116" s="87" t="str">
        <f t="shared" si="60"/>
        <v>Medio</v>
      </c>
      <c r="Q116" s="87">
        <v>10</v>
      </c>
      <c r="R116" s="87">
        <f t="shared" si="61"/>
        <v>80</v>
      </c>
      <c r="S116" s="92" t="str">
        <f t="shared" si="43"/>
        <v>III</v>
      </c>
      <c r="T116" s="87" t="str">
        <f t="shared" si="44"/>
        <v>Mejorable</v>
      </c>
      <c r="U116" s="87" t="str">
        <f t="shared" si="45"/>
        <v xml:space="preserve">III Mejorar si es posible.  Sería conveniente justificar la intervención y su rentabilidad. </v>
      </c>
      <c r="V116" s="87"/>
      <c r="W116" s="87"/>
      <c r="X116" s="97"/>
      <c r="Y116" s="88" t="s">
        <v>334</v>
      </c>
      <c r="Z116" s="87"/>
      <c r="AA116" s="87"/>
      <c r="AB116" s="87"/>
      <c r="AC116" s="97"/>
    </row>
    <row r="117" spans="1:29" s="8" customFormat="1" ht="45" customHeight="1" x14ac:dyDescent="0.25">
      <c r="A117" s="115"/>
      <c r="B117" s="115"/>
      <c r="C117" s="115"/>
      <c r="D117" s="150"/>
      <c r="E117" s="122"/>
      <c r="F117" s="122"/>
      <c r="G117" s="88" t="s">
        <v>321</v>
      </c>
      <c r="H117" s="87" t="s">
        <v>257</v>
      </c>
      <c r="I117" s="82" t="s">
        <v>125</v>
      </c>
      <c r="J117" s="87" t="s">
        <v>366</v>
      </c>
      <c r="K117" s="87" t="s">
        <v>366</v>
      </c>
      <c r="L117" s="97" t="s">
        <v>331</v>
      </c>
      <c r="M117" s="87">
        <v>2</v>
      </c>
      <c r="N117" s="87">
        <v>3</v>
      </c>
      <c r="O117" s="87">
        <f t="shared" si="42"/>
        <v>6</v>
      </c>
      <c r="P117" s="87" t="str">
        <f t="shared" si="60"/>
        <v>Medio</v>
      </c>
      <c r="Q117" s="87">
        <v>10</v>
      </c>
      <c r="R117" s="87">
        <f t="shared" si="61"/>
        <v>60</v>
      </c>
      <c r="S117" s="92" t="str">
        <f t="shared" si="43"/>
        <v>III</v>
      </c>
      <c r="T117" s="87" t="str">
        <f t="shared" si="44"/>
        <v>Mejorable</v>
      </c>
      <c r="U117" s="87" t="str">
        <f t="shared" si="45"/>
        <v xml:space="preserve">III Mejorar si es posible.  Sería conveniente justificar la intervención y su rentabilidad. </v>
      </c>
      <c r="V117" s="87"/>
      <c r="W117" s="87"/>
      <c r="X117" s="87" t="s">
        <v>332</v>
      </c>
      <c r="Y117" s="90" t="s">
        <v>333</v>
      </c>
      <c r="Z117" s="88" t="s">
        <v>254</v>
      </c>
      <c r="AA117" s="87"/>
      <c r="AB117" s="87"/>
      <c r="AC117" s="97"/>
    </row>
    <row r="118" spans="1:29" s="7" customFormat="1" ht="71.25" customHeight="1" x14ac:dyDescent="0.25">
      <c r="A118" s="115"/>
      <c r="B118" s="115"/>
      <c r="C118" s="115"/>
      <c r="D118" s="150"/>
      <c r="E118" s="122"/>
      <c r="F118" s="122"/>
      <c r="G118" s="97" t="s">
        <v>244</v>
      </c>
      <c r="H118" s="66" t="s">
        <v>245</v>
      </c>
      <c r="I118" s="87" t="s">
        <v>126</v>
      </c>
      <c r="J118" s="87" t="s">
        <v>366</v>
      </c>
      <c r="K118" s="87" t="s">
        <v>366</v>
      </c>
      <c r="L118" s="97" t="s">
        <v>336</v>
      </c>
      <c r="M118" s="87">
        <v>2</v>
      </c>
      <c r="N118" s="87">
        <v>4</v>
      </c>
      <c r="O118" s="87">
        <f t="shared" si="42"/>
        <v>8</v>
      </c>
      <c r="P118" s="87" t="str">
        <f t="shared" si="60"/>
        <v>Medio</v>
      </c>
      <c r="Q118" s="87">
        <v>10</v>
      </c>
      <c r="R118" s="87">
        <f t="shared" si="61"/>
        <v>80</v>
      </c>
      <c r="S118" s="92" t="str">
        <f t="shared" si="43"/>
        <v>III</v>
      </c>
      <c r="T118" s="87" t="str">
        <f t="shared" si="44"/>
        <v>Mejorable</v>
      </c>
      <c r="U118" s="87" t="str">
        <f t="shared" si="45"/>
        <v xml:space="preserve">III Mejorar si es posible.  Sería conveniente justificar la intervención y su rentabilidad. </v>
      </c>
      <c r="V118" s="87"/>
      <c r="W118" s="87"/>
      <c r="X118" s="87"/>
      <c r="Y118" s="88" t="s">
        <v>246</v>
      </c>
      <c r="Z118" s="87"/>
      <c r="AA118" s="87"/>
      <c r="AB118" s="87"/>
      <c r="AC118" s="97"/>
    </row>
    <row r="119" spans="1:29" s="8" customFormat="1" ht="45" customHeight="1" x14ac:dyDescent="0.25">
      <c r="A119" s="115"/>
      <c r="B119" s="115"/>
      <c r="C119" s="115"/>
      <c r="D119" s="150"/>
      <c r="E119" s="122"/>
      <c r="F119" s="122"/>
      <c r="G119" s="96" t="s">
        <v>123</v>
      </c>
      <c r="H119" s="96" t="s">
        <v>241</v>
      </c>
      <c r="I119" s="97" t="s">
        <v>146</v>
      </c>
      <c r="J119" s="87" t="s">
        <v>242</v>
      </c>
      <c r="K119" s="87" t="s">
        <v>366</v>
      </c>
      <c r="L119" s="87" t="s">
        <v>366</v>
      </c>
      <c r="M119" s="87">
        <v>2</v>
      </c>
      <c r="N119" s="87">
        <v>3</v>
      </c>
      <c r="O119" s="87">
        <f t="shared" si="42"/>
        <v>6</v>
      </c>
      <c r="P119" s="87" t="str">
        <f t="shared" si="60"/>
        <v>Medio</v>
      </c>
      <c r="Q119" s="87">
        <v>10</v>
      </c>
      <c r="R119" s="87">
        <f>O119*Q119</f>
        <v>60</v>
      </c>
      <c r="S119" s="92" t="str">
        <f t="shared" si="43"/>
        <v>III</v>
      </c>
      <c r="T119" s="87" t="str">
        <f t="shared" si="44"/>
        <v>Mejorable</v>
      </c>
      <c r="U119" s="87" t="str">
        <f t="shared" si="45"/>
        <v xml:space="preserve">III Mejorar si es posible.  Sería conveniente justificar la intervención y su rentabilidad. </v>
      </c>
      <c r="V119" s="97"/>
      <c r="W119" s="97"/>
      <c r="X119" s="97"/>
      <c r="Y119" s="82" t="s">
        <v>335</v>
      </c>
      <c r="Z119" s="87"/>
      <c r="AA119" s="65" t="s">
        <v>311</v>
      </c>
      <c r="AB119" s="97"/>
      <c r="AC119" s="97"/>
    </row>
    <row r="120" spans="1:29" s="8" customFormat="1" ht="72" customHeight="1" x14ac:dyDescent="0.25">
      <c r="A120" s="115"/>
      <c r="B120" s="115"/>
      <c r="C120" s="115"/>
      <c r="D120" s="150"/>
      <c r="E120" s="123"/>
      <c r="F120" s="123"/>
      <c r="G120" s="87" t="s">
        <v>258</v>
      </c>
      <c r="H120" s="87" t="s">
        <v>26</v>
      </c>
      <c r="I120" s="87" t="s">
        <v>259</v>
      </c>
      <c r="J120" s="87" t="s">
        <v>366</v>
      </c>
      <c r="K120" s="87" t="s">
        <v>139</v>
      </c>
      <c r="L120" s="88" t="s">
        <v>252</v>
      </c>
      <c r="M120" s="87">
        <v>2</v>
      </c>
      <c r="N120" s="86">
        <v>3</v>
      </c>
      <c r="O120" s="87">
        <f t="shared" si="42"/>
        <v>6</v>
      </c>
      <c r="P120" s="87" t="str">
        <f t="shared" si="60"/>
        <v>Medio</v>
      </c>
      <c r="Q120" s="87">
        <v>10</v>
      </c>
      <c r="R120" s="87">
        <f t="shared" ref="R120" si="62">O120*Q120</f>
        <v>60</v>
      </c>
      <c r="S120" s="92" t="str">
        <f t="shared" si="43"/>
        <v>III</v>
      </c>
      <c r="T120" s="87" t="str">
        <f t="shared" si="44"/>
        <v>Mejorable</v>
      </c>
      <c r="U120" s="87" t="str">
        <f t="shared" si="45"/>
        <v xml:space="preserve">III Mejorar si es posible.  Sería conveniente justificar la intervención y su rentabilidad. </v>
      </c>
      <c r="V120" s="97"/>
      <c r="W120" s="97"/>
      <c r="X120" s="97"/>
      <c r="Y120" s="97" t="s">
        <v>317</v>
      </c>
      <c r="Z120" s="97"/>
      <c r="AA120" s="97"/>
      <c r="AB120" s="97"/>
      <c r="AC120" s="97"/>
    </row>
    <row r="121" spans="1:29" s="7" customFormat="1" ht="75" customHeight="1" x14ac:dyDescent="0.25">
      <c r="A121" s="115" t="s">
        <v>413</v>
      </c>
      <c r="B121" s="115" t="s">
        <v>399</v>
      </c>
      <c r="C121" s="115" t="s">
        <v>414</v>
      </c>
      <c r="D121" s="115" t="s">
        <v>202</v>
      </c>
      <c r="E121" s="116" t="s">
        <v>352</v>
      </c>
      <c r="F121" s="116">
        <v>2</v>
      </c>
      <c r="G121" s="97" t="s">
        <v>203</v>
      </c>
      <c r="H121" s="97" t="s">
        <v>231</v>
      </c>
      <c r="I121" s="97" t="s">
        <v>113</v>
      </c>
      <c r="J121" s="87" t="s">
        <v>366</v>
      </c>
      <c r="K121" s="87" t="s">
        <v>366</v>
      </c>
      <c r="L121" s="87" t="s">
        <v>232</v>
      </c>
      <c r="M121" s="87">
        <v>6</v>
      </c>
      <c r="N121" s="87">
        <v>1</v>
      </c>
      <c r="O121" s="87">
        <f t="shared" si="42"/>
        <v>6</v>
      </c>
      <c r="P121" s="87" t="str">
        <f>VLOOKUP(O121,Rango1,2)</f>
        <v>Medio</v>
      </c>
      <c r="Q121" s="87">
        <v>10</v>
      </c>
      <c r="R121" s="87">
        <f>O121*Q121</f>
        <v>60</v>
      </c>
      <c r="S121" s="92" t="str">
        <f t="shared" si="43"/>
        <v>III</v>
      </c>
      <c r="T121" s="87" t="str">
        <f t="shared" si="44"/>
        <v>Mejorable</v>
      </c>
      <c r="U121" s="87" t="str">
        <f t="shared" si="45"/>
        <v xml:space="preserve">III Mejorar si es posible.  Sería conveniente justificar la intervención y su rentabilidad. </v>
      </c>
      <c r="V121" s="87"/>
      <c r="W121" s="87"/>
      <c r="X121" s="87"/>
      <c r="Y121" s="88" t="s">
        <v>233</v>
      </c>
      <c r="Z121" s="87"/>
      <c r="AA121" s="87"/>
      <c r="AB121" s="87"/>
      <c r="AC121" s="97"/>
    </row>
    <row r="122" spans="1:29" s="7" customFormat="1" ht="90" customHeight="1" x14ac:dyDescent="0.25">
      <c r="A122" s="115"/>
      <c r="B122" s="115"/>
      <c r="C122" s="115"/>
      <c r="D122" s="115"/>
      <c r="E122" s="116"/>
      <c r="F122" s="116"/>
      <c r="G122" s="97" t="s">
        <v>251</v>
      </c>
      <c r="H122" s="87" t="s">
        <v>26</v>
      </c>
      <c r="I122" s="97" t="s">
        <v>143</v>
      </c>
      <c r="J122" s="87" t="s">
        <v>366</v>
      </c>
      <c r="K122" s="87" t="s">
        <v>139</v>
      </c>
      <c r="L122" s="88" t="s">
        <v>252</v>
      </c>
      <c r="M122" s="87">
        <v>2</v>
      </c>
      <c r="N122" s="87">
        <v>4</v>
      </c>
      <c r="O122" s="87">
        <f t="shared" si="42"/>
        <v>8</v>
      </c>
      <c r="P122" s="87" t="str">
        <f t="shared" ref="P122" si="63">VLOOKUP(O122,Rango1,2)</f>
        <v>Medio</v>
      </c>
      <c r="Q122" s="87">
        <v>10</v>
      </c>
      <c r="R122" s="87">
        <f t="shared" ref="R122" si="64">O122*Q122</f>
        <v>80</v>
      </c>
      <c r="S122" s="92" t="str">
        <f t="shared" si="43"/>
        <v>III</v>
      </c>
      <c r="T122" s="87" t="str">
        <f t="shared" si="44"/>
        <v>Mejorable</v>
      </c>
      <c r="U122" s="87" t="str">
        <f t="shared" si="45"/>
        <v xml:space="preserve">III Mejorar si es posible.  Sería conveniente justificar la intervención y su rentabilidad. </v>
      </c>
      <c r="V122" s="87"/>
      <c r="W122" s="87"/>
      <c r="X122" s="87"/>
      <c r="Y122" s="97" t="s">
        <v>317</v>
      </c>
      <c r="Z122" s="87"/>
      <c r="AA122" s="87"/>
      <c r="AB122" s="87"/>
      <c r="AC122" s="97"/>
    </row>
    <row r="123" spans="1:29" s="7" customFormat="1" ht="63" customHeight="1" x14ac:dyDescent="0.25">
      <c r="A123" s="115"/>
      <c r="B123" s="115"/>
      <c r="C123" s="115"/>
      <c r="D123" s="115"/>
      <c r="E123" s="116"/>
      <c r="F123" s="116"/>
      <c r="G123" s="97" t="s">
        <v>338</v>
      </c>
      <c r="H123" s="97" t="s">
        <v>235</v>
      </c>
      <c r="I123" s="97" t="s">
        <v>236</v>
      </c>
      <c r="J123" s="87" t="s">
        <v>366</v>
      </c>
      <c r="K123" s="87" t="s">
        <v>366</v>
      </c>
      <c r="L123" s="87" t="s">
        <v>366</v>
      </c>
      <c r="M123" s="87">
        <v>6</v>
      </c>
      <c r="N123" s="87">
        <v>1</v>
      </c>
      <c r="O123" s="87">
        <f t="shared" si="42"/>
        <v>6</v>
      </c>
      <c r="P123" s="87" t="str">
        <f>VLOOKUP(O123,Rango1,2)</f>
        <v>Medio</v>
      </c>
      <c r="Q123" s="87">
        <v>10</v>
      </c>
      <c r="R123" s="87">
        <f>O123*Q123</f>
        <v>60</v>
      </c>
      <c r="S123" s="92" t="str">
        <f t="shared" si="43"/>
        <v>III</v>
      </c>
      <c r="T123" s="87" t="str">
        <f t="shared" si="44"/>
        <v>Mejorable</v>
      </c>
      <c r="U123" s="87" t="str">
        <f t="shared" si="45"/>
        <v xml:space="preserve">III Mejorar si es posible.  Sería conveniente justificar la intervención y su rentabilidad. </v>
      </c>
      <c r="V123" s="87"/>
      <c r="W123" s="87"/>
      <c r="X123" s="87" t="s">
        <v>323</v>
      </c>
      <c r="Y123" s="87" t="s">
        <v>322</v>
      </c>
      <c r="Z123" s="87" t="s">
        <v>124</v>
      </c>
      <c r="AA123" s="87"/>
      <c r="AB123" s="87"/>
      <c r="AC123" s="97"/>
    </row>
    <row r="124" spans="1:29" s="7" customFormat="1" ht="60" customHeight="1" x14ac:dyDescent="0.25">
      <c r="A124" s="115"/>
      <c r="B124" s="115"/>
      <c r="C124" s="115"/>
      <c r="D124" s="115"/>
      <c r="E124" s="116"/>
      <c r="F124" s="116"/>
      <c r="G124" s="97" t="s">
        <v>239</v>
      </c>
      <c r="H124" s="88" t="s">
        <v>180</v>
      </c>
      <c r="I124" s="97" t="s">
        <v>240</v>
      </c>
      <c r="J124" s="87" t="s">
        <v>220</v>
      </c>
      <c r="K124" s="87" t="s">
        <v>366</v>
      </c>
      <c r="L124" s="87" t="s">
        <v>366</v>
      </c>
      <c r="M124" s="87">
        <v>2</v>
      </c>
      <c r="N124" s="87">
        <v>2</v>
      </c>
      <c r="O124" s="87">
        <f t="shared" si="42"/>
        <v>4</v>
      </c>
      <c r="P124" s="87" t="str">
        <f t="shared" ref="P124:P129" si="65">VLOOKUP(O124,Rango1,2)</f>
        <v>Bajo</v>
      </c>
      <c r="Q124" s="87">
        <v>10</v>
      </c>
      <c r="R124" s="87">
        <f t="shared" ref="R124:R129" si="66">O124*Q124</f>
        <v>40</v>
      </c>
      <c r="S124" s="92" t="str">
        <f t="shared" si="43"/>
        <v>III</v>
      </c>
      <c r="T124" s="87" t="str">
        <f t="shared" si="44"/>
        <v>Mejorable</v>
      </c>
      <c r="U124" s="87" t="str">
        <f t="shared" si="45"/>
        <v xml:space="preserve">III Mejorar si es posible.  Sería conveniente justificar la intervención y su rentabilidad. </v>
      </c>
      <c r="V124" s="87"/>
      <c r="W124" s="87"/>
      <c r="X124" s="87"/>
      <c r="Y124" s="88" t="s">
        <v>334</v>
      </c>
      <c r="Z124" s="87"/>
      <c r="AA124" s="87"/>
      <c r="AB124" s="87"/>
      <c r="AC124" s="97"/>
    </row>
    <row r="125" spans="1:29" s="7" customFormat="1" ht="75" x14ac:dyDescent="0.25">
      <c r="A125" s="115"/>
      <c r="B125" s="115"/>
      <c r="C125" s="115"/>
      <c r="D125" s="115"/>
      <c r="E125" s="116"/>
      <c r="F125" s="116"/>
      <c r="G125" s="97" t="s">
        <v>253</v>
      </c>
      <c r="H125" s="97" t="s">
        <v>245</v>
      </c>
      <c r="I125" s="97" t="s">
        <v>126</v>
      </c>
      <c r="J125" s="87" t="s">
        <v>366</v>
      </c>
      <c r="K125" s="87" t="s">
        <v>366</v>
      </c>
      <c r="L125" s="97" t="s">
        <v>336</v>
      </c>
      <c r="M125" s="87">
        <v>2</v>
      </c>
      <c r="N125" s="87">
        <v>3</v>
      </c>
      <c r="O125" s="87">
        <f t="shared" si="42"/>
        <v>6</v>
      </c>
      <c r="P125" s="87" t="str">
        <f t="shared" si="65"/>
        <v>Medio</v>
      </c>
      <c r="Q125" s="87">
        <v>10</v>
      </c>
      <c r="R125" s="87">
        <f t="shared" si="66"/>
        <v>60</v>
      </c>
      <c r="S125" s="92" t="str">
        <f t="shared" si="43"/>
        <v>III</v>
      </c>
      <c r="T125" s="87" t="str">
        <f t="shared" si="44"/>
        <v>Mejorable</v>
      </c>
      <c r="U125" s="87" t="str">
        <f t="shared" si="45"/>
        <v xml:space="preserve">III Mejorar si es posible.  Sería conveniente justificar la intervención y su rentabilidad. </v>
      </c>
      <c r="V125" s="87"/>
      <c r="W125" s="87"/>
      <c r="X125" s="87"/>
      <c r="Y125" s="88" t="s">
        <v>246</v>
      </c>
      <c r="Z125" s="87"/>
      <c r="AA125" s="87"/>
      <c r="AB125" s="87"/>
      <c r="AC125" s="97"/>
    </row>
    <row r="126" spans="1:29" s="7" customFormat="1" ht="90" customHeight="1" x14ac:dyDescent="0.25">
      <c r="A126" s="115"/>
      <c r="B126" s="115"/>
      <c r="C126" s="115"/>
      <c r="D126" s="115"/>
      <c r="E126" s="116"/>
      <c r="F126" s="116"/>
      <c r="G126" s="97" t="s">
        <v>251</v>
      </c>
      <c r="H126" s="87" t="s">
        <v>26</v>
      </c>
      <c r="I126" s="97" t="s">
        <v>144</v>
      </c>
      <c r="J126" s="87" t="s">
        <v>366</v>
      </c>
      <c r="K126" s="87" t="s">
        <v>139</v>
      </c>
      <c r="L126" s="88" t="s">
        <v>252</v>
      </c>
      <c r="M126" s="87">
        <v>2</v>
      </c>
      <c r="N126" s="87">
        <v>3</v>
      </c>
      <c r="O126" s="87">
        <f t="shared" si="42"/>
        <v>6</v>
      </c>
      <c r="P126" s="87" t="str">
        <f t="shared" si="65"/>
        <v>Medio</v>
      </c>
      <c r="Q126" s="87">
        <v>10</v>
      </c>
      <c r="R126" s="87">
        <f t="shared" si="66"/>
        <v>60</v>
      </c>
      <c r="S126" s="92" t="str">
        <f t="shared" si="43"/>
        <v>III</v>
      </c>
      <c r="T126" s="87" t="str">
        <f t="shared" si="44"/>
        <v>Mejorable</v>
      </c>
      <c r="U126" s="87" t="str">
        <f t="shared" si="45"/>
        <v xml:space="preserve">III Mejorar si es posible.  Sería conveniente justificar la intervención y su rentabilidad. </v>
      </c>
      <c r="V126" s="87"/>
      <c r="W126" s="87"/>
      <c r="X126" s="87"/>
      <c r="Y126" s="97" t="s">
        <v>317</v>
      </c>
      <c r="Z126" s="87"/>
      <c r="AA126" s="87"/>
      <c r="AB126" s="87"/>
      <c r="AC126" s="97"/>
    </row>
    <row r="127" spans="1:29" s="8" customFormat="1" ht="45" customHeight="1" x14ac:dyDescent="0.25">
      <c r="A127" s="115"/>
      <c r="B127" s="115"/>
      <c r="C127" s="115"/>
      <c r="D127" s="115"/>
      <c r="E127" s="116"/>
      <c r="F127" s="116"/>
      <c r="G127" s="88" t="s">
        <v>321</v>
      </c>
      <c r="H127" s="87" t="s">
        <v>257</v>
      </c>
      <c r="I127" s="82" t="s">
        <v>125</v>
      </c>
      <c r="J127" s="87" t="s">
        <v>366</v>
      </c>
      <c r="K127" s="87" t="s">
        <v>366</v>
      </c>
      <c r="L127" s="97" t="s">
        <v>331</v>
      </c>
      <c r="M127" s="87">
        <v>2</v>
      </c>
      <c r="N127" s="87">
        <v>3</v>
      </c>
      <c r="O127" s="87">
        <f t="shared" si="42"/>
        <v>6</v>
      </c>
      <c r="P127" s="87" t="str">
        <f t="shared" si="65"/>
        <v>Medio</v>
      </c>
      <c r="Q127" s="87">
        <v>10</v>
      </c>
      <c r="R127" s="87">
        <f t="shared" si="66"/>
        <v>60</v>
      </c>
      <c r="S127" s="92" t="str">
        <f t="shared" si="43"/>
        <v>III</v>
      </c>
      <c r="T127" s="87" t="str">
        <f t="shared" si="44"/>
        <v>Mejorable</v>
      </c>
      <c r="U127" s="87" t="str">
        <f t="shared" si="45"/>
        <v xml:space="preserve">III Mejorar si es posible.  Sería conveniente justificar la intervención y su rentabilidad. </v>
      </c>
      <c r="V127" s="87"/>
      <c r="W127" s="87"/>
      <c r="X127" s="87" t="s">
        <v>332</v>
      </c>
      <c r="Y127" s="90" t="s">
        <v>333</v>
      </c>
      <c r="Z127" s="88" t="s">
        <v>254</v>
      </c>
      <c r="AA127" s="87"/>
      <c r="AB127" s="87"/>
      <c r="AC127" s="97"/>
    </row>
    <row r="128" spans="1:29" s="8" customFormat="1" ht="60" customHeight="1" x14ac:dyDescent="0.25">
      <c r="A128" s="115"/>
      <c r="B128" s="115"/>
      <c r="C128" s="115"/>
      <c r="D128" s="115"/>
      <c r="E128" s="116"/>
      <c r="F128" s="116"/>
      <c r="G128" s="101" t="s">
        <v>239</v>
      </c>
      <c r="H128" s="88" t="s">
        <v>180</v>
      </c>
      <c r="I128" s="97" t="s">
        <v>240</v>
      </c>
      <c r="J128" s="87" t="s">
        <v>220</v>
      </c>
      <c r="K128" s="87" t="s">
        <v>366</v>
      </c>
      <c r="L128" s="87" t="s">
        <v>366</v>
      </c>
      <c r="M128" s="87">
        <v>2</v>
      </c>
      <c r="N128" s="87">
        <v>2</v>
      </c>
      <c r="O128" s="87">
        <f t="shared" si="42"/>
        <v>4</v>
      </c>
      <c r="P128" s="87" t="str">
        <f t="shared" si="65"/>
        <v>Bajo</v>
      </c>
      <c r="Q128" s="87">
        <v>10</v>
      </c>
      <c r="R128" s="87">
        <f t="shared" si="66"/>
        <v>40</v>
      </c>
      <c r="S128" s="92" t="str">
        <f t="shared" si="43"/>
        <v>III</v>
      </c>
      <c r="T128" s="87" t="str">
        <f t="shared" si="44"/>
        <v>Mejorable</v>
      </c>
      <c r="U128" s="87" t="str">
        <f t="shared" si="45"/>
        <v xml:space="preserve">III Mejorar si es posible.  Sería conveniente justificar la intervención y su rentabilidad. </v>
      </c>
      <c r="V128" s="87"/>
      <c r="W128" s="87"/>
      <c r="X128" s="87"/>
      <c r="Y128" s="88" t="s">
        <v>334</v>
      </c>
      <c r="Z128" s="87"/>
      <c r="AA128" s="87"/>
      <c r="AB128" s="87"/>
      <c r="AC128" s="97"/>
    </row>
    <row r="129" spans="1:29" s="7" customFormat="1" ht="45" customHeight="1" x14ac:dyDescent="0.25">
      <c r="A129" s="115"/>
      <c r="B129" s="115"/>
      <c r="C129" s="115"/>
      <c r="D129" s="115"/>
      <c r="E129" s="116"/>
      <c r="F129" s="116"/>
      <c r="G129" s="97" t="s">
        <v>204</v>
      </c>
      <c r="H129" s="97" t="s">
        <v>248</v>
      </c>
      <c r="I129" s="97" t="s">
        <v>138</v>
      </c>
      <c r="J129" s="87" t="s">
        <v>366</v>
      </c>
      <c r="K129" s="87" t="s">
        <v>366</v>
      </c>
      <c r="L129" s="87" t="s">
        <v>366</v>
      </c>
      <c r="M129" s="87">
        <v>2</v>
      </c>
      <c r="N129" s="87">
        <v>2</v>
      </c>
      <c r="O129" s="87">
        <f t="shared" si="42"/>
        <v>4</v>
      </c>
      <c r="P129" s="87" t="str">
        <f t="shared" si="65"/>
        <v>Bajo</v>
      </c>
      <c r="Q129" s="87">
        <v>10</v>
      </c>
      <c r="R129" s="87">
        <f t="shared" si="66"/>
        <v>40</v>
      </c>
      <c r="S129" s="92" t="str">
        <f t="shared" si="43"/>
        <v>III</v>
      </c>
      <c r="T129" s="87" t="str">
        <f t="shared" si="44"/>
        <v>Mejorable</v>
      </c>
      <c r="U129" s="87" t="str">
        <f t="shared" si="45"/>
        <v xml:space="preserve">III Mejorar si es posible.  Sería conveniente justificar la intervención y su rentabilidad. </v>
      </c>
      <c r="V129" s="87"/>
      <c r="W129" s="87"/>
      <c r="X129" s="87"/>
      <c r="Y129" s="97" t="s">
        <v>318</v>
      </c>
      <c r="Z129" s="87"/>
      <c r="AA129" s="87"/>
      <c r="AB129" s="87"/>
      <c r="AC129" s="97"/>
    </row>
    <row r="130" spans="1:29" s="7" customFormat="1" ht="75" customHeight="1" x14ac:dyDescent="0.25">
      <c r="A130" s="115" t="s">
        <v>415</v>
      </c>
      <c r="B130" s="115" t="s">
        <v>416</v>
      </c>
      <c r="C130" s="115" t="s">
        <v>417</v>
      </c>
      <c r="D130" s="115" t="s">
        <v>202</v>
      </c>
      <c r="E130" s="116" t="s">
        <v>352</v>
      </c>
      <c r="F130" s="116">
        <v>1</v>
      </c>
      <c r="G130" s="103" t="s">
        <v>203</v>
      </c>
      <c r="H130" s="103" t="s">
        <v>231</v>
      </c>
      <c r="I130" s="103" t="s">
        <v>113</v>
      </c>
      <c r="J130" s="87" t="s">
        <v>366</v>
      </c>
      <c r="K130" s="87" t="s">
        <v>366</v>
      </c>
      <c r="L130" s="87" t="s">
        <v>232</v>
      </c>
      <c r="M130" s="87">
        <v>6</v>
      </c>
      <c r="N130" s="87">
        <v>1</v>
      </c>
      <c r="O130" s="87">
        <f t="shared" ref="O130:O138" si="67">M130*N130</f>
        <v>6</v>
      </c>
      <c r="P130" s="87" t="str">
        <f>VLOOKUP(O130,Rango1,2)</f>
        <v>Medio</v>
      </c>
      <c r="Q130" s="87">
        <v>10</v>
      </c>
      <c r="R130" s="87">
        <f>O130*Q130</f>
        <v>60</v>
      </c>
      <c r="S130" s="92" t="str">
        <f t="shared" ref="S130:S138" si="68">IF(AND(R130&gt;1,R130&lt;=20),"IV",IF(AND(R130&gt;=40,R130&lt;=120),"III",IF(AND(R130&gt;=150,R130&lt;=500),"II",IF(AND(R130&gt;=600,R130&lt;=4000),"I","0"))))</f>
        <v>III</v>
      </c>
      <c r="T130" s="87" t="str">
        <f t="shared" ref="T130:T138" si="69">IF(S130="III","Mejorable",IF(S130="IV","Aceptable",IF(S130="II","Aceptable con control especifico",IF(S130="I","No Aceptable",0))))</f>
        <v>Mejorable</v>
      </c>
      <c r="U130" s="87" t="str">
        <f t="shared" ref="U130:U138" si="70">VLOOKUP(R130,Rango2,2)</f>
        <v xml:space="preserve">III Mejorar si es posible.  Sería conveniente justificar la intervención y su rentabilidad. </v>
      </c>
      <c r="V130" s="87"/>
      <c r="W130" s="87"/>
      <c r="X130" s="87"/>
      <c r="Y130" s="88" t="s">
        <v>233</v>
      </c>
      <c r="Z130" s="87"/>
      <c r="AA130" s="87"/>
      <c r="AB130" s="87"/>
      <c r="AC130" s="103"/>
    </row>
    <row r="131" spans="1:29" s="7" customFormat="1" ht="90" customHeight="1" x14ac:dyDescent="0.25">
      <c r="A131" s="115"/>
      <c r="B131" s="115"/>
      <c r="C131" s="115"/>
      <c r="D131" s="115"/>
      <c r="E131" s="116"/>
      <c r="F131" s="116"/>
      <c r="G131" s="103" t="s">
        <v>251</v>
      </c>
      <c r="H131" s="87" t="s">
        <v>26</v>
      </c>
      <c r="I131" s="103" t="s">
        <v>143</v>
      </c>
      <c r="J131" s="87" t="s">
        <v>366</v>
      </c>
      <c r="K131" s="87" t="s">
        <v>139</v>
      </c>
      <c r="L131" s="88" t="s">
        <v>252</v>
      </c>
      <c r="M131" s="87">
        <v>2</v>
      </c>
      <c r="N131" s="87">
        <v>4</v>
      </c>
      <c r="O131" s="87">
        <f t="shared" si="67"/>
        <v>8</v>
      </c>
      <c r="P131" s="87" t="str">
        <f t="shared" ref="P131" si="71">VLOOKUP(O131,Rango1,2)</f>
        <v>Medio</v>
      </c>
      <c r="Q131" s="87">
        <v>10</v>
      </c>
      <c r="R131" s="87">
        <f t="shared" ref="R131" si="72">O131*Q131</f>
        <v>80</v>
      </c>
      <c r="S131" s="92" t="str">
        <f t="shared" si="68"/>
        <v>III</v>
      </c>
      <c r="T131" s="87" t="str">
        <f t="shared" si="69"/>
        <v>Mejorable</v>
      </c>
      <c r="U131" s="87" t="str">
        <f t="shared" si="70"/>
        <v xml:space="preserve">III Mejorar si es posible.  Sería conveniente justificar la intervención y su rentabilidad. </v>
      </c>
      <c r="V131" s="87"/>
      <c r="W131" s="87"/>
      <c r="X131" s="87"/>
      <c r="Y131" s="103" t="s">
        <v>317</v>
      </c>
      <c r="Z131" s="87"/>
      <c r="AA131" s="87"/>
      <c r="AB131" s="87"/>
      <c r="AC131" s="103"/>
    </row>
    <row r="132" spans="1:29" s="7" customFormat="1" ht="63" customHeight="1" x14ac:dyDescent="0.25">
      <c r="A132" s="115"/>
      <c r="B132" s="115"/>
      <c r="C132" s="115"/>
      <c r="D132" s="115"/>
      <c r="E132" s="116"/>
      <c r="F132" s="116"/>
      <c r="G132" s="103" t="s">
        <v>338</v>
      </c>
      <c r="H132" s="103" t="s">
        <v>235</v>
      </c>
      <c r="I132" s="103" t="s">
        <v>236</v>
      </c>
      <c r="J132" s="87" t="s">
        <v>366</v>
      </c>
      <c r="K132" s="87" t="s">
        <v>366</v>
      </c>
      <c r="L132" s="87" t="s">
        <v>366</v>
      </c>
      <c r="M132" s="87">
        <v>6</v>
      </c>
      <c r="N132" s="87">
        <v>1</v>
      </c>
      <c r="O132" s="87">
        <f t="shared" si="67"/>
        <v>6</v>
      </c>
      <c r="P132" s="87" t="str">
        <f>VLOOKUP(O132,Rango1,2)</f>
        <v>Medio</v>
      </c>
      <c r="Q132" s="87">
        <v>10</v>
      </c>
      <c r="R132" s="87">
        <f>O132*Q132</f>
        <v>60</v>
      </c>
      <c r="S132" s="92" t="str">
        <f t="shared" si="68"/>
        <v>III</v>
      </c>
      <c r="T132" s="87" t="str">
        <f t="shared" si="69"/>
        <v>Mejorable</v>
      </c>
      <c r="U132" s="87" t="str">
        <f t="shared" si="70"/>
        <v xml:space="preserve">III Mejorar si es posible.  Sería conveniente justificar la intervención y su rentabilidad. </v>
      </c>
      <c r="V132" s="87"/>
      <c r="W132" s="87"/>
      <c r="X132" s="87" t="s">
        <v>323</v>
      </c>
      <c r="Y132" s="87" t="s">
        <v>322</v>
      </c>
      <c r="Z132" s="87" t="s">
        <v>124</v>
      </c>
      <c r="AA132" s="87"/>
      <c r="AB132" s="87"/>
      <c r="AC132" s="103"/>
    </row>
    <row r="133" spans="1:29" s="7" customFormat="1" ht="60" customHeight="1" x14ac:dyDescent="0.25">
      <c r="A133" s="115"/>
      <c r="B133" s="115"/>
      <c r="C133" s="115"/>
      <c r="D133" s="115"/>
      <c r="E133" s="116"/>
      <c r="F133" s="116"/>
      <c r="G133" s="103" t="s">
        <v>239</v>
      </c>
      <c r="H133" s="88" t="s">
        <v>180</v>
      </c>
      <c r="I133" s="103" t="s">
        <v>240</v>
      </c>
      <c r="J133" s="87" t="s">
        <v>220</v>
      </c>
      <c r="K133" s="87" t="s">
        <v>366</v>
      </c>
      <c r="L133" s="87" t="s">
        <v>366</v>
      </c>
      <c r="M133" s="87">
        <v>2</v>
      </c>
      <c r="N133" s="87">
        <v>2</v>
      </c>
      <c r="O133" s="87">
        <f t="shared" si="67"/>
        <v>4</v>
      </c>
      <c r="P133" s="87" t="str">
        <f t="shared" ref="P133:P138" si="73">VLOOKUP(O133,Rango1,2)</f>
        <v>Bajo</v>
      </c>
      <c r="Q133" s="87">
        <v>10</v>
      </c>
      <c r="R133" s="87">
        <f t="shared" ref="R133:R138" si="74">O133*Q133</f>
        <v>40</v>
      </c>
      <c r="S133" s="92" t="str">
        <f t="shared" si="68"/>
        <v>III</v>
      </c>
      <c r="T133" s="87" t="str">
        <f t="shared" si="69"/>
        <v>Mejorable</v>
      </c>
      <c r="U133" s="87" t="str">
        <f t="shared" si="70"/>
        <v xml:space="preserve">III Mejorar si es posible.  Sería conveniente justificar la intervención y su rentabilidad. </v>
      </c>
      <c r="V133" s="87"/>
      <c r="W133" s="87"/>
      <c r="X133" s="87"/>
      <c r="Y133" s="88" t="s">
        <v>334</v>
      </c>
      <c r="Z133" s="87"/>
      <c r="AA133" s="87"/>
      <c r="AB133" s="87"/>
      <c r="AC133" s="103"/>
    </row>
    <row r="134" spans="1:29" s="7" customFormat="1" ht="75" x14ac:dyDescent="0.25">
      <c r="A134" s="115"/>
      <c r="B134" s="115"/>
      <c r="C134" s="115"/>
      <c r="D134" s="115"/>
      <c r="E134" s="116"/>
      <c r="F134" s="116"/>
      <c r="G134" s="103" t="s">
        <v>253</v>
      </c>
      <c r="H134" s="103" t="s">
        <v>245</v>
      </c>
      <c r="I134" s="103" t="s">
        <v>126</v>
      </c>
      <c r="J134" s="87" t="s">
        <v>366</v>
      </c>
      <c r="K134" s="87" t="s">
        <v>366</v>
      </c>
      <c r="L134" s="103" t="s">
        <v>336</v>
      </c>
      <c r="M134" s="87">
        <v>2</v>
      </c>
      <c r="N134" s="87">
        <v>3</v>
      </c>
      <c r="O134" s="87">
        <f t="shared" si="67"/>
        <v>6</v>
      </c>
      <c r="P134" s="87" t="str">
        <f t="shared" si="73"/>
        <v>Medio</v>
      </c>
      <c r="Q134" s="87">
        <v>10</v>
      </c>
      <c r="R134" s="87">
        <f t="shared" si="74"/>
        <v>60</v>
      </c>
      <c r="S134" s="92" t="str">
        <f t="shared" si="68"/>
        <v>III</v>
      </c>
      <c r="T134" s="87" t="str">
        <f t="shared" si="69"/>
        <v>Mejorable</v>
      </c>
      <c r="U134" s="87" t="str">
        <f t="shared" si="70"/>
        <v xml:space="preserve">III Mejorar si es posible.  Sería conveniente justificar la intervención y su rentabilidad. </v>
      </c>
      <c r="V134" s="87"/>
      <c r="W134" s="87"/>
      <c r="X134" s="87"/>
      <c r="Y134" s="88" t="s">
        <v>246</v>
      </c>
      <c r="Z134" s="87"/>
      <c r="AA134" s="87"/>
      <c r="AB134" s="87"/>
      <c r="AC134" s="103"/>
    </row>
    <row r="135" spans="1:29" s="7" customFormat="1" ht="90" customHeight="1" x14ac:dyDescent="0.25">
      <c r="A135" s="115"/>
      <c r="B135" s="115"/>
      <c r="C135" s="115"/>
      <c r="D135" s="115"/>
      <c r="E135" s="116"/>
      <c r="F135" s="116"/>
      <c r="G135" s="103" t="s">
        <v>251</v>
      </c>
      <c r="H135" s="87" t="s">
        <v>26</v>
      </c>
      <c r="I135" s="103" t="s">
        <v>144</v>
      </c>
      <c r="J135" s="87" t="s">
        <v>366</v>
      </c>
      <c r="K135" s="87" t="s">
        <v>139</v>
      </c>
      <c r="L135" s="88" t="s">
        <v>252</v>
      </c>
      <c r="M135" s="87">
        <v>2</v>
      </c>
      <c r="N135" s="87">
        <v>3</v>
      </c>
      <c r="O135" s="87">
        <f t="shared" si="67"/>
        <v>6</v>
      </c>
      <c r="P135" s="87" t="str">
        <f t="shared" si="73"/>
        <v>Medio</v>
      </c>
      <c r="Q135" s="87">
        <v>10</v>
      </c>
      <c r="R135" s="87">
        <f t="shared" si="74"/>
        <v>60</v>
      </c>
      <c r="S135" s="92" t="str">
        <f t="shared" si="68"/>
        <v>III</v>
      </c>
      <c r="T135" s="87" t="str">
        <f t="shared" si="69"/>
        <v>Mejorable</v>
      </c>
      <c r="U135" s="87" t="str">
        <f t="shared" si="70"/>
        <v xml:space="preserve">III Mejorar si es posible.  Sería conveniente justificar la intervención y su rentabilidad. </v>
      </c>
      <c r="V135" s="87"/>
      <c r="W135" s="87"/>
      <c r="X135" s="87"/>
      <c r="Y135" s="103" t="s">
        <v>317</v>
      </c>
      <c r="Z135" s="87"/>
      <c r="AA135" s="87"/>
      <c r="AB135" s="87"/>
      <c r="AC135" s="103"/>
    </row>
    <row r="136" spans="1:29" s="8" customFormat="1" ht="45" customHeight="1" x14ac:dyDescent="0.25">
      <c r="A136" s="115"/>
      <c r="B136" s="115"/>
      <c r="C136" s="115"/>
      <c r="D136" s="115"/>
      <c r="E136" s="116"/>
      <c r="F136" s="116"/>
      <c r="G136" s="88" t="s">
        <v>321</v>
      </c>
      <c r="H136" s="87" t="s">
        <v>257</v>
      </c>
      <c r="I136" s="82" t="s">
        <v>125</v>
      </c>
      <c r="J136" s="87" t="s">
        <v>366</v>
      </c>
      <c r="K136" s="87" t="s">
        <v>366</v>
      </c>
      <c r="L136" s="103" t="s">
        <v>331</v>
      </c>
      <c r="M136" s="87">
        <v>2</v>
      </c>
      <c r="N136" s="87">
        <v>3</v>
      </c>
      <c r="O136" s="87">
        <f t="shared" si="67"/>
        <v>6</v>
      </c>
      <c r="P136" s="87" t="str">
        <f t="shared" si="73"/>
        <v>Medio</v>
      </c>
      <c r="Q136" s="87">
        <v>10</v>
      </c>
      <c r="R136" s="87">
        <f t="shared" si="74"/>
        <v>60</v>
      </c>
      <c r="S136" s="92" t="str">
        <f t="shared" si="68"/>
        <v>III</v>
      </c>
      <c r="T136" s="87" t="str">
        <f t="shared" si="69"/>
        <v>Mejorable</v>
      </c>
      <c r="U136" s="87" t="str">
        <f t="shared" si="70"/>
        <v xml:space="preserve">III Mejorar si es posible.  Sería conveniente justificar la intervención y su rentabilidad. </v>
      </c>
      <c r="V136" s="87"/>
      <c r="W136" s="87"/>
      <c r="X136" s="87" t="s">
        <v>332</v>
      </c>
      <c r="Y136" s="90" t="s">
        <v>333</v>
      </c>
      <c r="Z136" s="88" t="s">
        <v>254</v>
      </c>
      <c r="AA136" s="87"/>
      <c r="AB136" s="87"/>
      <c r="AC136" s="103"/>
    </row>
    <row r="137" spans="1:29" s="8" customFormat="1" ht="60" customHeight="1" x14ac:dyDescent="0.25">
      <c r="A137" s="115"/>
      <c r="B137" s="115"/>
      <c r="C137" s="115"/>
      <c r="D137" s="115"/>
      <c r="E137" s="116"/>
      <c r="F137" s="116"/>
      <c r="G137" s="101" t="s">
        <v>239</v>
      </c>
      <c r="H137" s="88" t="s">
        <v>180</v>
      </c>
      <c r="I137" s="103" t="s">
        <v>240</v>
      </c>
      <c r="J137" s="87" t="s">
        <v>220</v>
      </c>
      <c r="K137" s="87" t="s">
        <v>366</v>
      </c>
      <c r="L137" s="87" t="s">
        <v>366</v>
      </c>
      <c r="M137" s="87">
        <v>2</v>
      </c>
      <c r="N137" s="87">
        <v>2</v>
      </c>
      <c r="O137" s="87">
        <f t="shared" si="67"/>
        <v>4</v>
      </c>
      <c r="P137" s="87" t="str">
        <f t="shared" si="73"/>
        <v>Bajo</v>
      </c>
      <c r="Q137" s="87">
        <v>10</v>
      </c>
      <c r="R137" s="87">
        <f t="shared" si="74"/>
        <v>40</v>
      </c>
      <c r="S137" s="92" t="str">
        <f t="shared" si="68"/>
        <v>III</v>
      </c>
      <c r="T137" s="87" t="str">
        <f t="shared" si="69"/>
        <v>Mejorable</v>
      </c>
      <c r="U137" s="87" t="str">
        <f t="shared" si="70"/>
        <v xml:space="preserve">III Mejorar si es posible.  Sería conveniente justificar la intervención y su rentabilidad. </v>
      </c>
      <c r="V137" s="87"/>
      <c r="W137" s="87"/>
      <c r="X137" s="87"/>
      <c r="Y137" s="88" t="s">
        <v>334</v>
      </c>
      <c r="Z137" s="87"/>
      <c r="AA137" s="87"/>
      <c r="AB137" s="87"/>
      <c r="AC137" s="103"/>
    </row>
    <row r="138" spans="1:29" s="7" customFormat="1" ht="45" customHeight="1" x14ac:dyDescent="0.25">
      <c r="A138" s="115"/>
      <c r="B138" s="115"/>
      <c r="C138" s="115"/>
      <c r="D138" s="115"/>
      <c r="E138" s="116"/>
      <c r="F138" s="116"/>
      <c r="G138" s="103" t="s">
        <v>204</v>
      </c>
      <c r="H138" s="103" t="s">
        <v>248</v>
      </c>
      <c r="I138" s="103" t="s">
        <v>138</v>
      </c>
      <c r="J138" s="87" t="s">
        <v>366</v>
      </c>
      <c r="K138" s="87" t="s">
        <v>366</v>
      </c>
      <c r="L138" s="87" t="s">
        <v>366</v>
      </c>
      <c r="M138" s="87">
        <v>2</v>
      </c>
      <c r="N138" s="87">
        <v>2</v>
      </c>
      <c r="O138" s="87">
        <f t="shared" si="67"/>
        <v>4</v>
      </c>
      <c r="P138" s="87" t="str">
        <f t="shared" si="73"/>
        <v>Bajo</v>
      </c>
      <c r="Q138" s="87">
        <v>10</v>
      </c>
      <c r="R138" s="87">
        <f t="shared" si="74"/>
        <v>40</v>
      </c>
      <c r="S138" s="92" t="str">
        <f t="shared" si="68"/>
        <v>III</v>
      </c>
      <c r="T138" s="87" t="str">
        <f t="shared" si="69"/>
        <v>Mejorable</v>
      </c>
      <c r="U138" s="87" t="str">
        <f t="shared" si="70"/>
        <v xml:space="preserve">III Mejorar si es posible.  Sería conveniente justificar la intervención y su rentabilidad. </v>
      </c>
      <c r="V138" s="87"/>
      <c r="W138" s="87"/>
      <c r="X138" s="87"/>
      <c r="Y138" s="103" t="s">
        <v>318</v>
      </c>
      <c r="Z138" s="87"/>
      <c r="AA138" s="87"/>
      <c r="AB138" s="87"/>
      <c r="AC138" s="103"/>
    </row>
    <row r="139" spans="1:29" s="7" customFormat="1" ht="75" customHeight="1" x14ac:dyDescent="0.25">
      <c r="A139" s="115" t="s">
        <v>422</v>
      </c>
      <c r="B139" s="115" t="s">
        <v>399</v>
      </c>
      <c r="C139" s="115" t="s">
        <v>423</v>
      </c>
      <c r="D139" s="115" t="s">
        <v>202</v>
      </c>
      <c r="E139" s="116" t="s">
        <v>352</v>
      </c>
      <c r="F139" s="116">
        <v>2</v>
      </c>
      <c r="G139" s="97" t="s">
        <v>203</v>
      </c>
      <c r="H139" s="97" t="s">
        <v>231</v>
      </c>
      <c r="I139" s="97" t="s">
        <v>113</v>
      </c>
      <c r="J139" s="87" t="s">
        <v>366</v>
      </c>
      <c r="K139" s="87" t="s">
        <v>366</v>
      </c>
      <c r="L139" s="87" t="s">
        <v>232</v>
      </c>
      <c r="M139" s="87">
        <v>6</v>
      </c>
      <c r="N139" s="87">
        <v>1</v>
      </c>
      <c r="O139" s="87">
        <f t="shared" si="42"/>
        <v>6</v>
      </c>
      <c r="P139" s="87" t="str">
        <f>VLOOKUP(O139,Rango1,2)</f>
        <v>Medio</v>
      </c>
      <c r="Q139" s="87">
        <v>10</v>
      </c>
      <c r="R139" s="87">
        <f>O139*Q139</f>
        <v>60</v>
      </c>
      <c r="S139" s="92" t="str">
        <f t="shared" si="43"/>
        <v>III</v>
      </c>
      <c r="T139" s="87" t="str">
        <f t="shared" si="44"/>
        <v>Mejorable</v>
      </c>
      <c r="U139" s="87" t="str">
        <f t="shared" si="45"/>
        <v xml:space="preserve">III Mejorar si es posible.  Sería conveniente justificar la intervención y su rentabilidad. </v>
      </c>
      <c r="V139" s="87"/>
      <c r="W139" s="87"/>
      <c r="X139" s="87"/>
      <c r="Y139" s="88" t="s">
        <v>233</v>
      </c>
      <c r="Z139" s="87"/>
      <c r="AA139" s="87"/>
      <c r="AB139" s="87"/>
      <c r="AC139" s="97"/>
    </row>
    <row r="140" spans="1:29" s="7" customFormat="1" ht="90" customHeight="1" x14ac:dyDescent="0.25">
      <c r="A140" s="115"/>
      <c r="B140" s="115"/>
      <c r="C140" s="115"/>
      <c r="D140" s="115"/>
      <c r="E140" s="116"/>
      <c r="F140" s="116"/>
      <c r="G140" s="97" t="s">
        <v>251</v>
      </c>
      <c r="H140" s="87" t="s">
        <v>26</v>
      </c>
      <c r="I140" s="97" t="s">
        <v>143</v>
      </c>
      <c r="J140" s="87" t="s">
        <v>366</v>
      </c>
      <c r="K140" s="87" t="s">
        <v>139</v>
      </c>
      <c r="L140" s="88" t="s">
        <v>252</v>
      </c>
      <c r="M140" s="87">
        <v>2</v>
      </c>
      <c r="N140" s="87">
        <v>4</v>
      </c>
      <c r="O140" s="87">
        <f t="shared" si="42"/>
        <v>8</v>
      </c>
      <c r="P140" s="87" t="str">
        <f t="shared" ref="P140" si="75">VLOOKUP(O140,Rango1,2)</f>
        <v>Medio</v>
      </c>
      <c r="Q140" s="87">
        <v>10</v>
      </c>
      <c r="R140" s="87">
        <f t="shared" ref="R140" si="76">O140*Q140</f>
        <v>80</v>
      </c>
      <c r="S140" s="92" t="str">
        <f t="shared" si="43"/>
        <v>III</v>
      </c>
      <c r="T140" s="87" t="str">
        <f t="shared" si="44"/>
        <v>Mejorable</v>
      </c>
      <c r="U140" s="87" t="str">
        <f t="shared" si="45"/>
        <v xml:space="preserve">III Mejorar si es posible.  Sería conveniente justificar la intervención y su rentabilidad. </v>
      </c>
      <c r="V140" s="87"/>
      <c r="W140" s="87"/>
      <c r="X140" s="87"/>
      <c r="Y140" s="97" t="s">
        <v>317</v>
      </c>
      <c r="Z140" s="87"/>
      <c r="AA140" s="87"/>
      <c r="AB140" s="87"/>
      <c r="AC140" s="97"/>
    </row>
    <row r="141" spans="1:29" s="7" customFormat="1" ht="63" customHeight="1" x14ac:dyDescent="0.25">
      <c r="A141" s="115"/>
      <c r="B141" s="115"/>
      <c r="C141" s="115"/>
      <c r="D141" s="115"/>
      <c r="E141" s="116"/>
      <c r="F141" s="116"/>
      <c r="G141" s="97" t="s">
        <v>338</v>
      </c>
      <c r="H141" s="97" t="s">
        <v>235</v>
      </c>
      <c r="I141" s="97" t="s">
        <v>236</v>
      </c>
      <c r="J141" s="87" t="s">
        <v>366</v>
      </c>
      <c r="K141" s="87" t="s">
        <v>366</v>
      </c>
      <c r="L141" s="87" t="s">
        <v>366</v>
      </c>
      <c r="M141" s="87">
        <v>6</v>
      </c>
      <c r="N141" s="87">
        <v>1</v>
      </c>
      <c r="O141" s="87">
        <f t="shared" si="42"/>
        <v>6</v>
      </c>
      <c r="P141" s="87" t="str">
        <f>VLOOKUP(O141,Rango1,2)</f>
        <v>Medio</v>
      </c>
      <c r="Q141" s="87">
        <v>10</v>
      </c>
      <c r="R141" s="87">
        <f>O141*Q141</f>
        <v>60</v>
      </c>
      <c r="S141" s="92" t="str">
        <f t="shared" si="43"/>
        <v>III</v>
      </c>
      <c r="T141" s="87" t="str">
        <f t="shared" si="44"/>
        <v>Mejorable</v>
      </c>
      <c r="U141" s="87" t="str">
        <f t="shared" si="45"/>
        <v xml:space="preserve">III Mejorar si es posible.  Sería conveniente justificar la intervención y su rentabilidad. </v>
      </c>
      <c r="V141" s="87"/>
      <c r="W141" s="87"/>
      <c r="X141" s="87" t="s">
        <v>323</v>
      </c>
      <c r="Y141" s="87" t="s">
        <v>322</v>
      </c>
      <c r="Z141" s="87" t="s">
        <v>124</v>
      </c>
      <c r="AA141" s="87"/>
      <c r="AB141" s="87"/>
      <c r="AC141" s="97"/>
    </row>
    <row r="142" spans="1:29" s="7" customFormat="1" ht="60" customHeight="1" x14ac:dyDescent="0.25">
      <c r="A142" s="115"/>
      <c r="B142" s="115"/>
      <c r="C142" s="115"/>
      <c r="D142" s="115"/>
      <c r="E142" s="116"/>
      <c r="F142" s="116"/>
      <c r="G142" s="97" t="s">
        <v>239</v>
      </c>
      <c r="H142" s="88" t="s">
        <v>180</v>
      </c>
      <c r="I142" s="97" t="s">
        <v>240</v>
      </c>
      <c r="J142" s="87" t="s">
        <v>220</v>
      </c>
      <c r="K142" s="87" t="s">
        <v>366</v>
      </c>
      <c r="L142" s="87" t="s">
        <v>366</v>
      </c>
      <c r="M142" s="87">
        <v>2</v>
      </c>
      <c r="N142" s="87">
        <v>2</v>
      </c>
      <c r="O142" s="87">
        <f t="shared" si="42"/>
        <v>4</v>
      </c>
      <c r="P142" s="87" t="str">
        <f t="shared" ref="P142:P147" si="77">VLOOKUP(O142,Rango1,2)</f>
        <v>Bajo</v>
      </c>
      <c r="Q142" s="87">
        <v>10</v>
      </c>
      <c r="R142" s="87">
        <f t="shared" ref="R142:R147" si="78">O142*Q142</f>
        <v>40</v>
      </c>
      <c r="S142" s="92" t="str">
        <f t="shared" si="43"/>
        <v>III</v>
      </c>
      <c r="T142" s="87" t="str">
        <f t="shared" si="44"/>
        <v>Mejorable</v>
      </c>
      <c r="U142" s="87" t="str">
        <f t="shared" si="45"/>
        <v xml:space="preserve">III Mejorar si es posible.  Sería conveniente justificar la intervención y su rentabilidad. </v>
      </c>
      <c r="V142" s="87"/>
      <c r="W142" s="87"/>
      <c r="X142" s="87"/>
      <c r="Y142" s="88" t="s">
        <v>334</v>
      </c>
      <c r="Z142" s="87"/>
      <c r="AA142" s="87"/>
      <c r="AB142" s="87"/>
      <c r="AC142" s="97"/>
    </row>
    <row r="143" spans="1:29" s="7" customFormat="1" ht="75" x14ac:dyDescent="0.25">
      <c r="A143" s="115"/>
      <c r="B143" s="115"/>
      <c r="C143" s="115"/>
      <c r="D143" s="115"/>
      <c r="E143" s="116"/>
      <c r="F143" s="116"/>
      <c r="G143" s="97" t="s">
        <v>253</v>
      </c>
      <c r="H143" s="97" t="s">
        <v>245</v>
      </c>
      <c r="I143" s="97" t="s">
        <v>126</v>
      </c>
      <c r="J143" s="87" t="s">
        <v>366</v>
      </c>
      <c r="K143" s="87" t="s">
        <v>366</v>
      </c>
      <c r="L143" s="97" t="s">
        <v>336</v>
      </c>
      <c r="M143" s="87">
        <v>2</v>
      </c>
      <c r="N143" s="87">
        <v>3</v>
      </c>
      <c r="O143" s="87">
        <f t="shared" si="42"/>
        <v>6</v>
      </c>
      <c r="P143" s="87" t="str">
        <f t="shared" si="77"/>
        <v>Medio</v>
      </c>
      <c r="Q143" s="87">
        <v>10</v>
      </c>
      <c r="R143" s="87">
        <f t="shared" si="78"/>
        <v>60</v>
      </c>
      <c r="S143" s="92" t="str">
        <f t="shared" si="43"/>
        <v>III</v>
      </c>
      <c r="T143" s="87" t="str">
        <f t="shared" si="44"/>
        <v>Mejorable</v>
      </c>
      <c r="U143" s="87" t="str">
        <f t="shared" si="45"/>
        <v xml:space="preserve">III Mejorar si es posible.  Sería conveniente justificar la intervención y su rentabilidad. </v>
      </c>
      <c r="V143" s="87"/>
      <c r="W143" s="87"/>
      <c r="X143" s="87"/>
      <c r="Y143" s="88" t="s">
        <v>246</v>
      </c>
      <c r="Z143" s="87"/>
      <c r="AA143" s="87"/>
      <c r="AB143" s="87"/>
      <c r="AC143" s="97"/>
    </row>
    <row r="144" spans="1:29" s="7" customFormat="1" ht="90" customHeight="1" x14ac:dyDescent="0.25">
      <c r="A144" s="115"/>
      <c r="B144" s="115"/>
      <c r="C144" s="115"/>
      <c r="D144" s="115"/>
      <c r="E144" s="116"/>
      <c r="F144" s="116"/>
      <c r="G144" s="97" t="s">
        <v>251</v>
      </c>
      <c r="H144" s="87" t="s">
        <v>26</v>
      </c>
      <c r="I144" s="97" t="s">
        <v>144</v>
      </c>
      <c r="J144" s="87" t="s">
        <v>366</v>
      </c>
      <c r="K144" s="87" t="s">
        <v>139</v>
      </c>
      <c r="L144" s="88" t="s">
        <v>252</v>
      </c>
      <c r="M144" s="87">
        <v>2</v>
      </c>
      <c r="N144" s="87">
        <v>3</v>
      </c>
      <c r="O144" s="87">
        <f t="shared" si="42"/>
        <v>6</v>
      </c>
      <c r="P144" s="87" t="str">
        <f t="shared" si="77"/>
        <v>Medio</v>
      </c>
      <c r="Q144" s="87">
        <v>10</v>
      </c>
      <c r="R144" s="87">
        <f t="shared" si="78"/>
        <v>60</v>
      </c>
      <c r="S144" s="92" t="str">
        <f t="shared" si="43"/>
        <v>III</v>
      </c>
      <c r="T144" s="87" t="str">
        <f t="shared" si="44"/>
        <v>Mejorable</v>
      </c>
      <c r="U144" s="87" t="str">
        <f t="shared" si="45"/>
        <v xml:space="preserve">III Mejorar si es posible.  Sería conveniente justificar la intervención y su rentabilidad. </v>
      </c>
      <c r="V144" s="87"/>
      <c r="W144" s="87"/>
      <c r="X144" s="87"/>
      <c r="Y144" s="97" t="s">
        <v>317</v>
      </c>
      <c r="Z144" s="87"/>
      <c r="AA144" s="87"/>
      <c r="AB144" s="87"/>
      <c r="AC144" s="97"/>
    </row>
    <row r="145" spans="1:29" s="8" customFormat="1" ht="45" customHeight="1" x14ac:dyDescent="0.25">
      <c r="A145" s="115"/>
      <c r="B145" s="115"/>
      <c r="C145" s="115"/>
      <c r="D145" s="115"/>
      <c r="E145" s="116"/>
      <c r="F145" s="116"/>
      <c r="G145" s="88" t="s">
        <v>321</v>
      </c>
      <c r="H145" s="87" t="s">
        <v>257</v>
      </c>
      <c r="I145" s="82" t="s">
        <v>125</v>
      </c>
      <c r="J145" s="87" t="s">
        <v>366</v>
      </c>
      <c r="K145" s="87" t="s">
        <v>366</v>
      </c>
      <c r="L145" s="97" t="s">
        <v>331</v>
      </c>
      <c r="M145" s="87">
        <v>2</v>
      </c>
      <c r="N145" s="87">
        <v>3</v>
      </c>
      <c r="O145" s="87">
        <f t="shared" si="42"/>
        <v>6</v>
      </c>
      <c r="P145" s="87" t="str">
        <f t="shared" si="77"/>
        <v>Medio</v>
      </c>
      <c r="Q145" s="87">
        <v>10</v>
      </c>
      <c r="R145" s="87">
        <f t="shared" si="78"/>
        <v>60</v>
      </c>
      <c r="S145" s="92" t="str">
        <f t="shared" si="43"/>
        <v>III</v>
      </c>
      <c r="T145" s="87" t="str">
        <f t="shared" si="44"/>
        <v>Mejorable</v>
      </c>
      <c r="U145" s="87" t="str">
        <f t="shared" si="45"/>
        <v xml:space="preserve">III Mejorar si es posible.  Sería conveniente justificar la intervención y su rentabilidad. </v>
      </c>
      <c r="V145" s="87"/>
      <c r="W145" s="87"/>
      <c r="X145" s="87" t="s">
        <v>332</v>
      </c>
      <c r="Y145" s="90" t="s">
        <v>333</v>
      </c>
      <c r="Z145" s="88" t="s">
        <v>254</v>
      </c>
      <c r="AA145" s="87"/>
      <c r="AB145" s="87"/>
      <c r="AC145" s="97"/>
    </row>
    <row r="146" spans="1:29" s="8" customFormat="1" ht="60" customHeight="1" x14ac:dyDescent="0.25">
      <c r="A146" s="115"/>
      <c r="B146" s="115"/>
      <c r="C146" s="115"/>
      <c r="D146" s="115"/>
      <c r="E146" s="116"/>
      <c r="F146" s="116"/>
      <c r="G146" s="101" t="s">
        <v>239</v>
      </c>
      <c r="H146" s="88" t="s">
        <v>180</v>
      </c>
      <c r="I146" s="97" t="s">
        <v>240</v>
      </c>
      <c r="J146" s="87" t="s">
        <v>220</v>
      </c>
      <c r="K146" s="87" t="s">
        <v>366</v>
      </c>
      <c r="L146" s="87" t="s">
        <v>366</v>
      </c>
      <c r="M146" s="87">
        <v>2</v>
      </c>
      <c r="N146" s="87">
        <v>2</v>
      </c>
      <c r="O146" s="87">
        <f t="shared" si="42"/>
        <v>4</v>
      </c>
      <c r="P146" s="87" t="str">
        <f t="shared" si="77"/>
        <v>Bajo</v>
      </c>
      <c r="Q146" s="87">
        <v>10</v>
      </c>
      <c r="R146" s="87">
        <f t="shared" si="78"/>
        <v>40</v>
      </c>
      <c r="S146" s="92" t="str">
        <f t="shared" si="43"/>
        <v>III</v>
      </c>
      <c r="T146" s="87" t="str">
        <f t="shared" si="44"/>
        <v>Mejorable</v>
      </c>
      <c r="U146" s="87" t="str">
        <f t="shared" si="45"/>
        <v xml:space="preserve">III Mejorar si es posible.  Sería conveniente justificar la intervención y su rentabilidad. </v>
      </c>
      <c r="V146" s="87"/>
      <c r="W146" s="87"/>
      <c r="X146" s="87"/>
      <c r="Y146" s="88" t="s">
        <v>334</v>
      </c>
      <c r="Z146" s="87"/>
      <c r="AA146" s="87"/>
      <c r="AB146" s="87"/>
      <c r="AC146" s="97"/>
    </row>
    <row r="147" spans="1:29" s="7" customFormat="1" ht="45" customHeight="1" x14ac:dyDescent="0.25">
      <c r="A147" s="115"/>
      <c r="B147" s="115"/>
      <c r="C147" s="115"/>
      <c r="D147" s="115"/>
      <c r="E147" s="116"/>
      <c r="F147" s="116"/>
      <c r="G147" s="97" t="s">
        <v>204</v>
      </c>
      <c r="H147" s="97" t="s">
        <v>248</v>
      </c>
      <c r="I147" s="97" t="s">
        <v>138</v>
      </c>
      <c r="J147" s="87" t="s">
        <v>366</v>
      </c>
      <c r="K147" s="87" t="s">
        <v>366</v>
      </c>
      <c r="L147" s="87" t="s">
        <v>366</v>
      </c>
      <c r="M147" s="87">
        <v>2</v>
      </c>
      <c r="N147" s="87">
        <v>2</v>
      </c>
      <c r="O147" s="87">
        <f t="shared" si="42"/>
        <v>4</v>
      </c>
      <c r="P147" s="87" t="str">
        <f t="shared" si="77"/>
        <v>Bajo</v>
      </c>
      <c r="Q147" s="87">
        <v>10</v>
      </c>
      <c r="R147" s="87">
        <f t="shared" si="78"/>
        <v>40</v>
      </c>
      <c r="S147" s="92" t="str">
        <f t="shared" si="43"/>
        <v>III</v>
      </c>
      <c r="T147" s="87" t="str">
        <f t="shared" si="44"/>
        <v>Mejorable</v>
      </c>
      <c r="U147" s="87" t="str">
        <f t="shared" si="45"/>
        <v xml:space="preserve">III Mejorar si es posible.  Sería conveniente justificar la intervención y su rentabilidad. </v>
      </c>
      <c r="V147" s="87"/>
      <c r="W147" s="87"/>
      <c r="X147" s="87"/>
      <c r="Y147" s="97" t="s">
        <v>318</v>
      </c>
      <c r="Z147" s="87"/>
      <c r="AA147" s="87"/>
      <c r="AB147" s="87"/>
      <c r="AC147" s="97"/>
    </row>
    <row r="148" spans="1:29" s="7" customFormat="1" ht="75" customHeight="1" x14ac:dyDescent="0.25">
      <c r="A148" s="115" t="s">
        <v>418</v>
      </c>
      <c r="B148" s="115" t="s">
        <v>391</v>
      </c>
      <c r="C148" s="115" t="s">
        <v>419</v>
      </c>
      <c r="D148" s="115" t="s">
        <v>202</v>
      </c>
      <c r="E148" s="116" t="s">
        <v>352</v>
      </c>
      <c r="F148" s="116">
        <v>1</v>
      </c>
      <c r="G148" s="103" t="s">
        <v>203</v>
      </c>
      <c r="H148" s="103" t="s">
        <v>231</v>
      </c>
      <c r="I148" s="103" t="s">
        <v>113</v>
      </c>
      <c r="J148" s="87" t="s">
        <v>366</v>
      </c>
      <c r="K148" s="87" t="s">
        <v>366</v>
      </c>
      <c r="L148" s="87" t="s">
        <v>232</v>
      </c>
      <c r="M148" s="87">
        <v>6</v>
      </c>
      <c r="N148" s="87">
        <v>1</v>
      </c>
      <c r="O148" s="87">
        <f t="shared" ref="O148:O157" si="79">M148*N148</f>
        <v>6</v>
      </c>
      <c r="P148" s="87" t="str">
        <f>VLOOKUP(O148,Rango1,2)</f>
        <v>Medio</v>
      </c>
      <c r="Q148" s="87">
        <v>10</v>
      </c>
      <c r="R148" s="87">
        <f>O148*Q148</f>
        <v>60</v>
      </c>
      <c r="S148" s="92" t="str">
        <f t="shared" ref="S148:S191" si="80">IF(AND(R148&gt;1,R148&lt;=20),"IV",IF(AND(R148&gt;=40,R148&lt;=120),"III",IF(AND(R148&gt;=150,R148&lt;=500),"II",IF(AND(R148&gt;=600,R148&lt;=4000),"I","0"))))</f>
        <v>III</v>
      </c>
      <c r="T148" s="87" t="str">
        <f t="shared" ref="T148:T191" si="81">IF(S148="III","Mejorable",IF(S148="IV","Aceptable",IF(S148="II","Aceptable con control especifico",IF(S148="I","No Aceptable",0))))</f>
        <v>Mejorable</v>
      </c>
      <c r="U148" s="87" t="str">
        <f t="shared" ref="U148:U157" si="82">VLOOKUP(R148,Rango2,2)</f>
        <v xml:space="preserve">III Mejorar si es posible.  Sería conveniente justificar la intervención y su rentabilidad. </v>
      </c>
      <c r="V148" s="87"/>
      <c r="W148" s="87"/>
      <c r="X148" s="87"/>
      <c r="Y148" s="88" t="s">
        <v>233</v>
      </c>
      <c r="Z148" s="87"/>
      <c r="AA148" s="87"/>
      <c r="AB148" s="87"/>
      <c r="AC148" s="103"/>
    </row>
    <row r="149" spans="1:29" s="7" customFormat="1" ht="240" x14ac:dyDescent="0.25">
      <c r="A149" s="115"/>
      <c r="B149" s="115"/>
      <c r="C149" s="115"/>
      <c r="D149" s="115"/>
      <c r="E149" s="116"/>
      <c r="F149" s="116"/>
      <c r="G149" s="103" t="s">
        <v>251</v>
      </c>
      <c r="H149" s="87" t="s">
        <v>26</v>
      </c>
      <c r="I149" s="103" t="s">
        <v>143</v>
      </c>
      <c r="J149" s="87" t="s">
        <v>366</v>
      </c>
      <c r="K149" s="87" t="s">
        <v>139</v>
      </c>
      <c r="L149" s="88" t="s">
        <v>252</v>
      </c>
      <c r="M149" s="87">
        <v>2</v>
      </c>
      <c r="N149" s="87">
        <v>4</v>
      </c>
      <c r="O149" s="87">
        <f t="shared" si="79"/>
        <v>8</v>
      </c>
      <c r="P149" s="87" t="str">
        <f t="shared" ref="P149" si="83">VLOOKUP(O149,Rango1,2)</f>
        <v>Medio</v>
      </c>
      <c r="Q149" s="87">
        <v>10</v>
      </c>
      <c r="R149" s="87">
        <f t="shared" ref="R149" si="84">O149*Q149</f>
        <v>80</v>
      </c>
      <c r="S149" s="92" t="str">
        <f t="shared" si="80"/>
        <v>III</v>
      </c>
      <c r="T149" s="87" t="str">
        <f t="shared" si="81"/>
        <v>Mejorable</v>
      </c>
      <c r="U149" s="87" t="str">
        <f t="shared" si="82"/>
        <v xml:space="preserve">III Mejorar si es posible.  Sería conveniente justificar la intervención y su rentabilidad. </v>
      </c>
      <c r="V149" s="87"/>
      <c r="W149" s="87"/>
      <c r="X149" s="87"/>
      <c r="Y149" s="103" t="s">
        <v>317</v>
      </c>
      <c r="Z149" s="87"/>
      <c r="AA149" s="87"/>
      <c r="AB149" s="87"/>
      <c r="AC149" s="103"/>
    </row>
    <row r="150" spans="1:29" s="7" customFormat="1" ht="63" customHeight="1" x14ac:dyDescent="0.25">
      <c r="A150" s="115"/>
      <c r="B150" s="115"/>
      <c r="C150" s="115"/>
      <c r="D150" s="115"/>
      <c r="E150" s="116"/>
      <c r="F150" s="116"/>
      <c r="G150" s="103" t="s">
        <v>338</v>
      </c>
      <c r="H150" s="103" t="s">
        <v>235</v>
      </c>
      <c r="I150" s="103" t="s">
        <v>236</v>
      </c>
      <c r="J150" s="87" t="s">
        <v>366</v>
      </c>
      <c r="K150" s="87" t="s">
        <v>366</v>
      </c>
      <c r="L150" s="87" t="s">
        <v>366</v>
      </c>
      <c r="M150" s="87">
        <v>6</v>
      </c>
      <c r="N150" s="87">
        <v>1</v>
      </c>
      <c r="O150" s="87">
        <f t="shared" si="79"/>
        <v>6</v>
      </c>
      <c r="P150" s="87" t="str">
        <f>VLOOKUP(O150,Rango1,2)</f>
        <v>Medio</v>
      </c>
      <c r="Q150" s="87">
        <v>10</v>
      </c>
      <c r="R150" s="87">
        <f>O150*Q150</f>
        <v>60</v>
      </c>
      <c r="S150" s="92" t="str">
        <f t="shared" si="80"/>
        <v>III</v>
      </c>
      <c r="T150" s="87" t="str">
        <f t="shared" si="81"/>
        <v>Mejorable</v>
      </c>
      <c r="U150" s="87" t="str">
        <f t="shared" si="82"/>
        <v xml:space="preserve">III Mejorar si es posible.  Sería conveniente justificar la intervención y su rentabilidad. </v>
      </c>
      <c r="V150" s="87"/>
      <c r="W150" s="87"/>
      <c r="X150" s="87" t="s">
        <v>323</v>
      </c>
      <c r="Y150" s="87" t="s">
        <v>322</v>
      </c>
      <c r="Z150" s="87" t="s">
        <v>124</v>
      </c>
      <c r="AA150" s="87"/>
      <c r="AB150" s="87"/>
      <c r="AC150" s="103"/>
    </row>
    <row r="151" spans="1:29" s="7" customFormat="1" ht="60" customHeight="1" x14ac:dyDescent="0.25">
      <c r="A151" s="115"/>
      <c r="B151" s="115"/>
      <c r="C151" s="115"/>
      <c r="D151" s="115"/>
      <c r="E151" s="116"/>
      <c r="F151" s="116"/>
      <c r="G151" s="103" t="s">
        <v>239</v>
      </c>
      <c r="H151" s="88" t="s">
        <v>180</v>
      </c>
      <c r="I151" s="103" t="s">
        <v>240</v>
      </c>
      <c r="J151" s="87" t="s">
        <v>220</v>
      </c>
      <c r="K151" s="87" t="s">
        <v>366</v>
      </c>
      <c r="L151" s="87" t="s">
        <v>366</v>
      </c>
      <c r="M151" s="87">
        <v>2</v>
      </c>
      <c r="N151" s="87">
        <v>2</v>
      </c>
      <c r="O151" s="87">
        <f t="shared" si="79"/>
        <v>4</v>
      </c>
      <c r="P151" s="87" t="str">
        <f t="shared" ref="P151:P158" si="85">VLOOKUP(O151,Rango1,2)</f>
        <v>Bajo</v>
      </c>
      <c r="Q151" s="87">
        <v>10</v>
      </c>
      <c r="R151" s="87">
        <f t="shared" ref="R151:R157" si="86">O151*Q151</f>
        <v>40</v>
      </c>
      <c r="S151" s="92" t="str">
        <f t="shared" si="80"/>
        <v>III</v>
      </c>
      <c r="T151" s="87" t="str">
        <f t="shared" si="81"/>
        <v>Mejorable</v>
      </c>
      <c r="U151" s="87" t="str">
        <f t="shared" si="82"/>
        <v xml:space="preserve">III Mejorar si es posible.  Sería conveniente justificar la intervención y su rentabilidad. </v>
      </c>
      <c r="V151" s="87"/>
      <c r="W151" s="87"/>
      <c r="X151" s="87"/>
      <c r="Y151" s="88" t="s">
        <v>334</v>
      </c>
      <c r="Z151" s="87"/>
      <c r="AA151" s="87"/>
      <c r="AB151" s="87"/>
      <c r="AC151" s="103"/>
    </row>
    <row r="152" spans="1:29" s="7" customFormat="1" ht="75" x14ac:dyDescent="0.25">
      <c r="A152" s="115"/>
      <c r="B152" s="115"/>
      <c r="C152" s="115"/>
      <c r="D152" s="115"/>
      <c r="E152" s="116"/>
      <c r="F152" s="116"/>
      <c r="G152" s="103" t="s">
        <v>253</v>
      </c>
      <c r="H152" s="103" t="s">
        <v>245</v>
      </c>
      <c r="I152" s="103" t="s">
        <v>126</v>
      </c>
      <c r="J152" s="87" t="s">
        <v>366</v>
      </c>
      <c r="K152" s="87" t="s">
        <v>366</v>
      </c>
      <c r="L152" s="103" t="s">
        <v>336</v>
      </c>
      <c r="M152" s="87">
        <v>2</v>
      </c>
      <c r="N152" s="87">
        <v>3</v>
      </c>
      <c r="O152" s="87">
        <f t="shared" si="79"/>
        <v>6</v>
      </c>
      <c r="P152" s="87" t="str">
        <f t="shared" si="85"/>
        <v>Medio</v>
      </c>
      <c r="Q152" s="87">
        <v>10</v>
      </c>
      <c r="R152" s="87">
        <f t="shared" si="86"/>
        <v>60</v>
      </c>
      <c r="S152" s="92" t="str">
        <f t="shared" si="80"/>
        <v>III</v>
      </c>
      <c r="T152" s="87" t="str">
        <f t="shared" si="81"/>
        <v>Mejorable</v>
      </c>
      <c r="U152" s="87" t="str">
        <f t="shared" si="82"/>
        <v xml:space="preserve">III Mejorar si es posible.  Sería conveniente justificar la intervención y su rentabilidad. </v>
      </c>
      <c r="V152" s="87"/>
      <c r="W152" s="87"/>
      <c r="X152" s="87"/>
      <c r="Y152" s="88" t="s">
        <v>246</v>
      </c>
      <c r="Z152" s="87"/>
      <c r="AA152" s="87"/>
      <c r="AB152" s="87"/>
      <c r="AC152" s="103"/>
    </row>
    <row r="153" spans="1:29" s="7" customFormat="1" ht="90" customHeight="1" x14ac:dyDescent="0.25">
      <c r="A153" s="115"/>
      <c r="B153" s="115"/>
      <c r="C153" s="115"/>
      <c r="D153" s="115"/>
      <c r="E153" s="116"/>
      <c r="F153" s="116"/>
      <c r="G153" s="103" t="s">
        <v>251</v>
      </c>
      <c r="H153" s="87" t="s">
        <v>26</v>
      </c>
      <c r="I153" s="103" t="s">
        <v>144</v>
      </c>
      <c r="J153" s="87" t="s">
        <v>366</v>
      </c>
      <c r="K153" s="87" t="s">
        <v>139</v>
      </c>
      <c r="L153" s="88" t="s">
        <v>252</v>
      </c>
      <c r="M153" s="87">
        <v>2</v>
      </c>
      <c r="N153" s="87">
        <v>3</v>
      </c>
      <c r="O153" s="87">
        <f t="shared" si="79"/>
        <v>6</v>
      </c>
      <c r="P153" s="87" t="str">
        <f t="shared" si="85"/>
        <v>Medio</v>
      </c>
      <c r="Q153" s="87">
        <v>10</v>
      </c>
      <c r="R153" s="87">
        <f t="shared" si="86"/>
        <v>60</v>
      </c>
      <c r="S153" s="92" t="str">
        <f t="shared" si="80"/>
        <v>III</v>
      </c>
      <c r="T153" s="87" t="str">
        <f t="shared" si="81"/>
        <v>Mejorable</v>
      </c>
      <c r="U153" s="87" t="str">
        <f t="shared" si="82"/>
        <v xml:space="preserve">III Mejorar si es posible.  Sería conveniente justificar la intervención y su rentabilidad. </v>
      </c>
      <c r="V153" s="87"/>
      <c r="W153" s="87"/>
      <c r="X153" s="87"/>
      <c r="Y153" s="103" t="s">
        <v>317</v>
      </c>
      <c r="Z153" s="87"/>
      <c r="AA153" s="87"/>
      <c r="AB153" s="87"/>
      <c r="AC153" s="103"/>
    </row>
    <row r="154" spans="1:29" s="8" customFormat="1" ht="45" customHeight="1" x14ac:dyDescent="0.25">
      <c r="A154" s="115"/>
      <c r="B154" s="115"/>
      <c r="C154" s="115"/>
      <c r="D154" s="115"/>
      <c r="E154" s="116"/>
      <c r="F154" s="116"/>
      <c r="G154" s="88" t="s">
        <v>321</v>
      </c>
      <c r="H154" s="87" t="s">
        <v>257</v>
      </c>
      <c r="I154" s="82" t="s">
        <v>125</v>
      </c>
      <c r="J154" s="87" t="s">
        <v>366</v>
      </c>
      <c r="K154" s="87" t="s">
        <v>366</v>
      </c>
      <c r="L154" s="103" t="s">
        <v>331</v>
      </c>
      <c r="M154" s="87">
        <v>2</v>
      </c>
      <c r="N154" s="87">
        <v>3</v>
      </c>
      <c r="O154" s="87">
        <f t="shared" si="79"/>
        <v>6</v>
      </c>
      <c r="P154" s="87" t="str">
        <f t="shared" si="85"/>
        <v>Medio</v>
      </c>
      <c r="Q154" s="87">
        <v>10</v>
      </c>
      <c r="R154" s="87">
        <f t="shared" si="86"/>
        <v>60</v>
      </c>
      <c r="S154" s="92" t="str">
        <f t="shared" si="80"/>
        <v>III</v>
      </c>
      <c r="T154" s="87" t="str">
        <f t="shared" si="81"/>
        <v>Mejorable</v>
      </c>
      <c r="U154" s="87" t="str">
        <f t="shared" si="82"/>
        <v xml:space="preserve">III Mejorar si es posible.  Sería conveniente justificar la intervención y su rentabilidad. </v>
      </c>
      <c r="V154" s="87"/>
      <c r="W154" s="87"/>
      <c r="X154" s="87" t="s">
        <v>332</v>
      </c>
      <c r="Y154" s="90" t="s">
        <v>333</v>
      </c>
      <c r="Z154" s="88" t="s">
        <v>254</v>
      </c>
      <c r="AA154" s="87"/>
      <c r="AB154" s="87"/>
      <c r="AC154" s="103"/>
    </row>
    <row r="155" spans="1:29" s="8" customFormat="1" ht="60" customHeight="1" x14ac:dyDescent="0.25">
      <c r="A155" s="115"/>
      <c r="B155" s="115"/>
      <c r="C155" s="115"/>
      <c r="D155" s="115"/>
      <c r="E155" s="116"/>
      <c r="F155" s="116"/>
      <c r="G155" s="101" t="s">
        <v>239</v>
      </c>
      <c r="H155" s="88" t="s">
        <v>180</v>
      </c>
      <c r="I155" s="103" t="s">
        <v>240</v>
      </c>
      <c r="J155" s="87" t="s">
        <v>220</v>
      </c>
      <c r="K155" s="87" t="s">
        <v>366</v>
      </c>
      <c r="L155" s="87" t="s">
        <v>366</v>
      </c>
      <c r="M155" s="87">
        <v>2</v>
      </c>
      <c r="N155" s="87">
        <v>2</v>
      </c>
      <c r="O155" s="87">
        <f t="shared" si="79"/>
        <v>4</v>
      </c>
      <c r="P155" s="87" t="str">
        <f t="shared" si="85"/>
        <v>Bajo</v>
      </c>
      <c r="Q155" s="87">
        <v>10</v>
      </c>
      <c r="R155" s="87">
        <f t="shared" si="86"/>
        <v>40</v>
      </c>
      <c r="S155" s="92" t="str">
        <f t="shared" si="80"/>
        <v>III</v>
      </c>
      <c r="T155" s="87" t="str">
        <f t="shared" si="81"/>
        <v>Mejorable</v>
      </c>
      <c r="U155" s="87" t="str">
        <f t="shared" si="82"/>
        <v xml:space="preserve">III Mejorar si es posible.  Sería conveniente justificar la intervención y su rentabilidad. </v>
      </c>
      <c r="V155" s="87"/>
      <c r="W155" s="87"/>
      <c r="X155" s="87"/>
      <c r="Y155" s="88" t="s">
        <v>334</v>
      </c>
      <c r="Z155" s="87"/>
      <c r="AA155" s="87"/>
      <c r="AB155" s="87"/>
      <c r="AC155" s="103"/>
    </row>
    <row r="156" spans="1:29" s="7" customFormat="1" ht="45" customHeight="1" x14ac:dyDescent="0.25">
      <c r="A156" s="115"/>
      <c r="B156" s="115"/>
      <c r="C156" s="115"/>
      <c r="D156" s="115"/>
      <c r="E156" s="116"/>
      <c r="F156" s="116"/>
      <c r="G156" s="103" t="s">
        <v>204</v>
      </c>
      <c r="H156" s="103" t="s">
        <v>248</v>
      </c>
      <c r="I156" s="103" t="s">
        <v>138</v>
      </c>
      <c r="J156" s="87" t="s">
        <v>366</v>
      </c>
      <c r="K156" s="87" t="s">
        <v>366</v>
      </c>
      <c r="L156" s="87" t="s">
        <v>366</v>
      </c>
      <c r="M156" s="87">
        <v>2</v>
      </c>
      <c r="N156" s="87">
        <v>2</v>
      </c>
      <c r="O156" s="87">
        <f t="shared" si="79"/>
        <v>4</v>
      </c>
      <c r="P156" s="87" t="str">
        <f t="shared" si="85"/>
        <v>Bajo</v>
      </c>
      <c r="Q156" s="87">
        <v>10</v>
      </c>
      <c r="R156" s="87">
        <f t="shared" si="86"/>
        <v>40</v>
      </c>
      <c r="S156" s="92" t="str">
        <f t="shared" si="80"/>
        <v>III</v>
      </c>
      <c r="T156" s="87" t="str">
        <f t="shared" si="81"/>
        <v>Mejorable</v>
      </c>
      <c r="U156" s="87" t="str">
        <f t="shared" si="82"/>
        <v xml:space="preserve">III Mejorar si es posible.  Sería conveniente justificar la intervención y su rentabilidad. </v>
      </c>
      <c r="V156" s="87"/>
      <c r="W156" s="87"/>
      <c r="X156" s="87"/>
      <c r="Y156" s="103" t="s">
        <v>318</v>
      </c>
      <c r="Z156" s="87"/>
      <c r="AA156" s="87"/>
      <c r="AB156" s="87"/>
      <c r="AC156" s="103"/>
    </row>
    <row r="157" spans="1:29" s="8" customFormat="1" ht="45" customHeight="1" x14ac:dyDescent="0.25">
      <c r="A157" s="115"/>
      <c r="B157" s="115"/>
      <c r="C157" s="115"/>
      <c r="D157" s="115"/>
      <c r="E157" s="116"/>
      <c r="F157" s="116"/>
      <c r="G157" s="88" t="s">
        <v>267</v>
      </c>
      <c r="H157" s="103" t="s">
        <v>120</v>
      </c>
      <c r="I157" s="88" t="s">
        <v>152</v>
      </c>
      <c r="J157" s="87" t="s">
        <v>366</v>
      </c>
      <c r="K157" s="87" t="s">
        <v>366</v>
      </c>
      <c r="L157" s="87" t="s">
        <v>366</v>
      </c>
      <c r="M157" s="87">
        <v>2</v>
      </c>
      <c r="N157" s="86">
        <v>4</v>
      </c>
      <c r="O157" s="87">
        <f t="shared" si="79"/>
        <v>8</v>
      </c>
      <c r="P157" s="87" t="str">
        <f t="shared" si="85"/>
        <v>Medio</v>
      </c>
      <c r="Q157" s="87">
        <v>10</v>
      </c>
      <c r="R157" s="87">
        <f t="shared" si="86"/>
        <v>80</v>
      </c>
      <c r="S157" s="92" t="str">
        <f t="shared" si="80"/>
        <v>III</v>
      </c>
      <c r="T157" s="87" t="str">
        <f t="shared" si="81"/>
        <v>Mejorable</v>
      </c>
      <c r="U157" s="87" t="str">
        <f t="shared" si="82"/>
        <v xml:space="preserve">III Mejorar si es posible.  Sería conveniente justificar la intervención y su rentabilidad. </v>
      </c>
      <c r="V157" s="104"/>
      <c r="W157" s="104"/>
      <c r="X157" s="104"/>
      <c r="Y157" s="103" t="s">
        <v>153</v>
      </c>
      <c r="Z157" s="104"/>
      <c r="AA157" s="103"/>
      <c r="AB157" s="103"/>
      <c r="AC157" s="103"/>
    </row>
    <row r="158" spans="1:29" s="8" customFormat="1" ht="79.5" customHeight="1" x14ac:dyDescent="0.25">
      <c r="A158" s="115"/>
      <c r="B158" s="115"/>
      <c r="C158" s="115"/>
      <c r="D158" s="115"/>
      <c r="E158" s="116"/>
      <c r="F158" s="116"/>
      <c r="G158" s="67" t="s">
        <v>145</v>
      </c>
      <c r="H158" s="104" t="s">
        <v>356</v>
      </c>
      <c r="I158" s="68" t="s">
        <v>137</v>
      </c>
      <c r="J158" s="87" t="s">
        <v>366</v>
      </c>
      <c r="K158" s="87" t="s">
        <v>366</v>
      </c>
      <c r="L158" s="87" t="s">
        <v>366</v>
      </c>
      <c r="M158" s="87">
        <v>6</v>
      </c>
      <c r="N158" s="87">
        <v>3</v>
      </c>
      <c r="O158" s="87">
        <f>M158*N158</f>
        <v>18</v>
      </c>
      <c r="P158" s="87" t="str">
        <f t="shared" si="85"/>
        <v>Alto</v>
      </c>
      <c r="Q158" s="87">
        <v>10</v>
      </c>
      <c r="R158" s="87">
        <f>O158*Q158</f>
        <v>180</v>
      </c>
      <c r="S158" s="92" t="str">
        <f t="shared" si="80"/>
        <v>II</v>
      </c>
      <c r="T158" s="87" t="str">
        <f t="shared" si="81"/>
        <v>Aceptable con control especifico</v>
      </c>
      <c r="U158" s="87" t="str">
        <f>VLOOKUP(R158,Rango2,2)</f>
        <v>II Corregir y adoptar medidas de control inmediato.  Sin embargo, suspenda actividades si el nivel de consecuencia está por encima de 60.</v>
      </c>
      <c r="V158" s="103"/>
      <c r="W158" s="103"/>
      <c r="X158" s="103"/>
      <c r="Y158" s="88" t="s">
        <v>367</v>
      </c>
      <c r="Z158" s="103"/>
      <c r="AA158" s="103"/>
      <c r="AB158" s="103"/>
      <c r="AC158" s="103"/>
    </row>
    <row r="159" spans="1:29" s="7" customFormat="1" ht="75" customHeight="1" x14ac:dyDescent="0.25">
      <c r="A159" s="115" t="s">
        <v>424</v>
      </c>
      <c r="B159" s="115" t="s">
        <v>425</v>
      </c>
      <c r="C159" s="115" t="s">
        <v>426</v>
      </c>
      <c r="D159" s="115" t="s">
        <v>202</v>
      </c>
      <c r="E159" s="116" t="s">
        <v>352</v>
      </c>
      <c r="F159" s="116">
        <v>1</v>
      </c>
      <c r="G159" s="103" t="s">
        <v>203</v>
      </c>
      <c r="H159" s="103" t="s">
        <v>231</v>
      </c>
      <c r="I159" s="103" t="s">
        <v>113</v>
      </c>
      <c r="J159" s="87" t="s">
        <v>366</v>
      </c>
      <c r="K159" s="87" t="s">
        <v>366</v>
      </c>
      <c r="L159" s="87" t="s">
        <v>232</v>
      </c>
      <c r="M159" s="87">
        <v>6</v>
      </c>
      <c r="N159" s="87">
        <v>1</v>
      </c>
      <c r="O159" s="87">
        <f t="shared" ref="O159:O168" si="87">M159*N159</f>
        <v>6</v>
      </c>
      <c r="P159" s="87" t="str">
        <f>VLOOKUP(O159,Rango1,2)</f>
        <v>Medio</v>
      </c>
      <c r="Q159" s="87">
        <v>10</v>
      </c>
      <c r="R159" s="87">
        <f>O159*Q159</f>
        <v>60</v>
      </c>
      <c r="S159" s="92" t="str">
        <f t="shared" si="80"/>
        <v>III</v>
      </c>
      <c r="T159" s="87" t="str">
        <f t="shared" si="81"/>
        <v>Mejorable</v>
      </c>
      <c r="U159" s="87" t="str">
        <f t="shared" ref="U159:U168" si="88">VLOOKUP(R159,Rango2,2)</f>
        <v xml:space="preserve">III Mejorar si es posible.  Sería conveniente justificar la intervención y su rentabilidad. </v>
      </c>
      <c r="V159" s="87"/>
      <c r="W159" s="87"/>
      <c r="X159" s="87"/>
      <c r="Y159" s="88" t="s">
        <v>233</v>
      </c>
      <c r="Z159" s="87"/>
      <c r="AA159" s="87"/>
      <c r="AB159" s="87"/>
      <c r="AC159" s="103"/>
    </row>
    <row r="160" spans="1:29" s="7" customFormat="1" ht="240" x14ac:dyDescent="0.25">
      <c r="A160" s="115"/>
      <c r="B160" s="115"/>
      <c r="C160" s="115"/>
      <c r="D160" s="115"/>
      <c r="E160" s="116"/>
      <c r="F160" s="116"/>
      <c r="G160" s="103" t="s">
        <v>251</v>
      </c>
      <c r="H160" s="87" t="s">
        <v>26</v>
      </c>
      <c r="I160" s="103" t="s">
        <v>143</v>
      </c>
      <c r="J160" s="87" t="s">
        <v>366</v>
      </c>
      <c r="K160" s="87" t="s">
        <v>139</v>
      </c>
      <c r="L160" s="88" t="s">
        <v>252</v>
      </c>
      <c r="M160" s="87">
        <v>2</v>
      </c>
      <c r="N160" s="87">
        <v>4</v>
      </c>
      <c r="O160" s="87">
        <f t="shared" si="87"/>
        <v>8</v>
      </c>
      <c r="P160" s="87" t="str">
        <f t="shared" ref="P160" si="89">VLOOKUP(O160,Rango1,2)</f>
        <v>Medio</v>
      </c>
      <c r="Q160" s="87">
        <v>10</v>
      </c>
      <c r="R160" s="87">
        <f t="shared" ref="R160" si="90">O160*Q160</f>
        <v>80</v>
      </c>
      <c r="S160" s="92" t="str">
        <f t="shared" si="80"/>
        <v>III</v>
      </c>
      <c r="T160" s="87" t="str">
        <f t="shared" si="81"/>
        <v>Mejorable</v>
      </c>
      <c r="U160" s="87" t="str">
        <f t="shared" si="88"/>
        <v xml:space="preserve">III Mejorar si es posible.  Sería conveniente justificar la intervención y su rentabilidad. </v>
      </c>
      <c r="V160" s="87"/>
      <c r="W160" s="87"/>
      <c r="X160" s="87"/>
      <c r="Y160" s="103" t="s">
        <v>317</v>
      </c>
      <c r="Z160" s="87"/>
      <c r="AA160" s="87"/>
      <c r="AB160" s="87"/>
      <c r="AC160" s="103"/>
    </row>
    <row r="161" spans="1:29" s="7" customFormat="1" ht="63" customHeight="1" x14ac:dyDescent="0.25">
      <c r="A161" s="115"/>
      <c r="B161" s="115"/>
      <c r="C161" s="115"/>
      <c r="D161" s="115"/>
      <c r="E161" s="116"/>
      <c r="F161" s="116"/>
      <c r="G161" s="103" t="s">
        <v>338</v>
      </c>
      <c r="H161" s="103" t="s">
        <v>235</v>
      </c>
      <c r="I161" s="103" t="s">
        <v>236</v>
      </c>
      <c r="J161" s="87" t="s">
        <v>366</v>
      </c>
      <c r="K161" s="87" t="s">
        <v>366</v>
      </c>
      <c r="L161" s="87" t="s">
        <v>366</v>
      </c>
      <c r="M161" s="87">
        <v>6</v>
      </c>
      <c r="N161" s="87">
        <v>1</v>
      </c>
      <c r="O161" s="87">
        <f t="shared" si="87"/>
        <v>6</v>
      </c>
      <c r="P161" s="87" t="str">
        <f>VLOOKUP(O161,Rango1,2)</f>
        <v>Medio</v>
      </c>
      <c r="Q161" s="87">
        <v>10</v>
      </c>
      <c r="R161" s="87">
        <f>O161*Q161</f>
        <v>60</v>
      </c>
      <c r="S161" s="92" t="str">
        <f t="shared" si="80"/>
        <v>III</v>
      </c>
      <c r="T161" s="87" t="str">
        <f t="shared" si="81"/>
        <v>Mejorable</v>
      </c>
      <c r="U161" s="87" t="str">
        <f t="shared" si="88"/>
        <v xml:space="preserve">III Mejorar si es posible.  Sería conveniente justificar la intervención y su rentabilidad. </v>
      </c>
      <c r="V161" s="87"/>
      <c r="W161" s="87"/>
      <c r="X161" s="87" t="s">
        <v>323</v>
      </c>
      <c r="Y161" s="87" t="s">
        <v>322</v>
      </c>
      <c r="Z161" s="87" t="s">
        <v>124</v>
      </c>
      <c r="AA161" s="87"/>
      <c r="AB161" s="87"/>
      <c r="AC161" s="103"/>
    </row>
    <row r="162" spans="1:29" s="7" customFormat="1" ht="60" customHeight="1" x14ac:dyDescent="0.25">
      <c r="A162" s="115"/>
      <c r="B162" s="115"/>
      <c r="C162" s="115"/>
      <c r="D162" s="115"/>
      <c r="E162" s="116"/>
      <c r="F162" s="116"/>
      <c r="G162" s="103" t="s">
        <v>239</v>
      </c>
      <c r="H162" s="88" t="s">
        <v>180</v>
      </c>
      <c r="I162" s="103" t="s">
        <v>240</v>
      </c>
      <c r="J162" s="87" t="s">
        <v>220</v>
      </c>
      <c r="K162" s="87" t="s">
        <v>366</v>
      </c>
      <c r="L162" s="87" t="s">
        <v>366</v>
      </c>
      <c r="M162" s="87">
        <v>2</v>
      </c>
      <c r="N162" s="87">
        <v>2</v>
      </c>
      <c r="O162" s="87">
        <f t="shared" si="87"/>
        <v>4</v>
      </c>
      <c r="P162" s="87" t="str">
        <f t="shared" ref="P162:P169" si="91">VLOOKUP(O162,Rango1,2)</f>
        <v>Bajo</v>
      </c>
      <c r="Q162" s="87">
        <v>10</v>
      </c>
      <c r="R162" s="87">
        <f t="shared" ref="R162:R168" si="92">O162*Q162</f>
        <v>40</v>
      </c>
      <c r="S162" s="92" t="str">
        <f t="shared" si="80"/>
        <v>III</v>
      </c>
      <c r="T162" s="87" t="str">
        <f t="shared" si="81"/>
        <v>Mejorable</v>
      </c>
      <c r="U162" s="87" t="str">
        <f t="shared" si="88"/>
        <v xml:space="preserve">III Mejorar si es posible.  Sería conveniente justificar la intervención y su rentabilidad. </v>
      </c>
      <c r="V162" s="87"/>
      <c r="W162" s="87"/>
      <c r="X162" s="87"/>
      <c r="Y162" s="88" t="s">
        <v>334</v>
      </c>
      <c r="Z162" s="87"/>
      <c r="AA162" s="87"/>
      <c r="AB162" s="87"/>
      <c r="AC162" s="103"/>
    </row>
    <row r="163" spans="1:29" s="7" customFormat="1" ht="75" x14ac:dyDescent="0.25">
      <c r="A163" s="115"/>
      <c r="B163" s="115"/>
      <c r="C163" s="115"/>
      <c r="D163" s="115"/>
      <c r="E163" s="116"/>
      <c r="F163" s="116"/>
      <c r="G163" s="103" t="s">
        <v>253</v>
      </c>
      <c r="H163" s="103" t="s">
        <v>245</v>
      </c>
      <c r="I163" s="103" t="s">
        <v>126</v>
      </c>
      <c r="J163" s="87" t="s">
        <v>366</v>
      </c>
      <c r="K163" s="87" t="s">
        <v>366</v>
      </c>
      <c r="L163" s="103" t="s">
        <v>336</v>
      </c>
      <c r="M163" s="87">
        <v>2</v>
      </c>
      <c r="N163" s="87">
        <v>3</v>
      </c>
      <c r="O163" s="87">
        <f t="shared" si="87"/>
        <v>6</v>
      </c>
      <c r="P163" s="87" t="str">
        <f t="shared" si="91"/>
        <v>Medio</v>
      </c>
      <c r="Q163" s="87">
        <v>10</v>
      </c>
      <c r="R163" s="87">
        <f t="shared" si="92"/>
        <v>60</v>
      </c>
      <c r="S163" s="92" t="str">
        <f t="shared" si="80"/>
        <v>III</v>
      </c>
      <c r="T163" s="87" t="str">
        <f t="shared" si="81"/>
        <v>Mejorable</v>
      </c>
      <c r="U163" s="87" t="str">
        <f t="shared" si="88"/>
        <v xml:space="preserve">III Mejorar si es posible.  Sería conveniente justificar la intervención y su rentabilidad. </v>
      </c>
      <c r="V163" s="87"/>
      <c r="W163" s="87"/>
      <c r="X163" s="87"/>
      <c r="Y163" s="88" t="s">
        <v>246</v>
      </c>
      <c r="Z163" s="87"/>
      <c r="AA163" s="87"/>
      <c r="AB163" s="87"/>
      <c r="AC163" s="103"/>
    </row>
    <row r="164" spans="1:29" s="7" customFormat="1" ht="90" customHeight="1" x14ac:dyDescent="0.25">
      <c r="A164" s="115"/>
      <c r="B164" s="115"/>
      <c r="C164" s="115"/>
      <c r="D164" s="115"/>
      <c r="E164" s="116"/>
      <c r="F164" s="116"/>
      <c r="G164" s="103" t="s">
        <v>251</v>
      </c>
      <c r="H164" s="87" t="s">
        <v>26</v>
      </c>
      <c r="I164" s="103" t="s">
        <v>144</v>
      </c>
      <c r="J164" s="87" t="s">
        <v>366</v>
      </c>
      <c r="K164" s="87" t="s">
        <v>139</v>
      </c>
      <c r="L164" s="88" t="s">
        <v>252</v>
      </c>
      <c r="M164" s="87">
        <v>2</v>
      </c>
      <c r="N164" s="87">
        <v>3</v>
      </c>
      <c r="O164" s="87">
        <f t="shared" si="87"/>
        <v>6</v>
      </c>
      <c r="P164" s="87" t="str">
        <f t="shared" si="91"/>
        <v>Medio</v>
      </c>
      <c r="Q164" s="87">
        <v>10</v>
      </c>
      <c r="R164" s="87">
        <f t="shared" si="92"/>
        <v>60</v>
      </c>
      <c r="S164" s="92" t="str">
        <f t="shared" si="80"/>
        <v>III</v>
      </c>
      <c r="T164" s="87" t="str">
        <f t="shared" si="81"/>
        <v>Mejorable</v>
      </c>
      <c r="U164" s="87" t="str">
        <f t="shared" si="88"/>
        <v xml:space="preserve">III Mejorar si es posible.  Sería conveniente justificar la intervención y su rentabilidad. </v>
      </c>
      <c r="V164" s="87"/>
      <c r="W164" s="87"/>
      <c r="X164" s="87"/>
      <c r="Y164" s="103" t="s">
        <v>317</v>
      </c>
      <c r="Z164" s="87"/>
      <c r="AA164" s="87"/>
      <c r="AB164" s="87"/>
      <c r="AC164" s="103"/>
    </row>
    <row r="165" spans="1:29" s="8" customFormat="1" ht="45" customHeight="1" x14ac:dyDescent="0.25">
      <c r="A165" s="115"/>
      <c r="B165" s="115"/>
      <c r="C165" s="115"/>
      <c r="D165" s="115"/>
      <c r="E165" s="116"/>
      <c r="F165" s="116"/>
      <c r="G165" s="88" t="s">
        <v>321</v>
      </c>
      <c r="H165" s="87" t="s">
        <v>257</v>
      </c>
      <c r="I165" s="82" t="s">
        <v>125</v>
      </c>
      <c r="J165" s="87" t="s">
        <v>366</v>
      </c>
      <c r="K165" s="87" t="s">
        <v>366</v>
      </c>
      <c r="L165" s="103" t="s">
        <v>331</v>
      </c>
      <c r="M165" s="87">
        <v>2</v>
      </c>
      <c r="N165" s="87">
        <v>3</v>
      </c>
      <c r="O165" s="87">
        <f t="shared" si="87"/>
        <v>6</v>
      </c>
      <c r="P165" s="87" t="str">
        <f t="shared" si="91"/>
        <v>Medio</v>
      </c>
      <c r="Q165" s="87">
        <v>10</v>
      </c>
      <c r="R165" s="87">
        <f t="shared" si="92"/>
        <v>60</v>
      </c>
      <c r="S165" s="92" t="str">
        <f t="shared" si="80"/>
        <v>III</v>
      </c>
      <c r="T165" s="87" t="str">
        <f t="shared" si="81"/>
        <v>Mejorable</v>
      </c>
      <c r="U165" s="87" t="str">
        <f t="shared" si="88"/>
        <v xml:space="preserve">III Mejorar si es posible.  Sería conveniente justificar la intervención y su rentabilidad. </v>
      </c>
      <c r="V165" s="87"/>
      <c r="W165" s="87"/>
      <c r="X165" s="87" t="s">
        <v>332</v>
      </c>
      <c r="Y165" s="90" t="s">
        <v>333</v>
      </c>
      <c r="Z165" s="88" t="s">
        <v>254</v>
      </c>
      <c r="AA165" s="87"/>
      <c r="AB165" s="87"/>
      <c r="AC165" s="103"/>
    </row>
    <row r="166" spans="1:29" s="8" customFormat="1" ht="60" customHeight="1" x14ac:dyDescent="0.25">
      <c r="A166" s="115"/>
      <c r="B166" s="115"/>
      <c r="C166" s="115"/>
      <c r="D166" s="115"/>
      <c r="E166" s="116"/>
      <c r="F166" s="116"/>
      <c r="G166" s="101" t="s">
        <v>239</v>
      </c>
      <c r="H166" s="88" t="s">
        <v>180</v>
      </c>
      <c r="I166" s="103" t="s">
        <v>240</v>
      </c>
      <c r="J166" s="87" t="s">
        <v>220</v>
      </c>
      <c r="K166" s="87" t="s">
        <v>366</v>
      </c>
      <c r="L166" s="87" t="s">
        <v>366</v>
      </c>
      <c r="M166" s="87">
        <v>2</v>
      </c>
      <c r="N166" s="87">
        <v>2</v>
      </c>
      <c r="O166" s="87">
        <f t="shared" si="87"/>
        <v>4</v>
      </c>
      <c r="P166" s="87" t="str">
        <f t="shared" si="91"/>
        <v>Bajo</v>
      </c>
      <c r="Q166" s="87">
        <v>10</v>
      </c>
      <c r="R166" s="87">
        <f t="shared" si="92"/>
        <v>40</v>
      </c>
      <c r="S166" s="92" t="str">
        <f t="shared" si="80"/>
        <v>III</v>
      </c>
      <c r="T166" s="87" t="str">
        <f t="shared" si="81"/>
        <v>Mejorable</v>
      </c>
      <c r="U166" s="87" t="str">
        <f t="shared" si="88"/>
        <v xml:space="preserve">III Mejorar si es posible.  Sería conveniente justificar la intervención y su rentabilidad. </v>
      </c>
      <c r="V166" s="87"/>
      <c r="W166" s="87"/>
      <c r="X166" s="87"/>
      <c r="Y166" s="88" t="s">
        <v>334</v>
      </c>
      <c r="Z166" s="87"/>
      <c r="AA166" s="87"/>
      <c r="AB166" s="87"/>
      <c r="AC166" s="103"/>
    </row>
    <row r="167" spans="1:29" s="7" customFormat="1" ht="45" customHeight="1" x14ac:dyDescent="0.25">
      <c r="A167" s="115"/>
      <c r="B167" s="115"/>
      <c r="C167" s="115"/>
      <c r="D167" s="115"/>
      <c r="E167" s="116"/>
      <c r="F167" s="116"/>
      <c r="G167" s="103" t="s">
        <v>204</v>
      </c>
      <c r="H167" s="103" t="s">
        <v>248</v>
      </c>
      <c r="I167" s="103" t="s">
        <v>138</v>
      </c>
      <c r="J167" s="87" t="s">
        <v>366</v>
      </c>
      <c r="K167" s="87" t="s">
        <v>366</v>
      </c>
      <c r="L167" s="87" t="s">
        <v>366</v>
      </c>
      <c r="M167" s="87">
        <v>2</v>
      </c>
      <c r="N167" s="87">
        <v>2</v>
      </c>
      <c r="O167" s="87">
        <f t="shared" si="87"/>
        <v>4</v>
      </c>
      <c r="P167" s="87" t="str">
        <f t="shared" si="91"/>
        <v>Bajo</v>
      </c>
      <c r="Q167" s="87">
        <v>10</v>
      </c>
      <c r="R167" s="87">
        <f t="shared" si="92"/>
        <v>40</v>
      </c>
      <c r="S167" s="92" t="str">
        <f t="shared" si="80"/>
        <v>III</v>
      </c>
      <c r="T167" s="87" t="str">
        <f t="shared" si="81"/>
        <v>Mejorable</v>
      </c>
      <c r="U167" s="87" t="str">
        <f t="shared" si="88"/>
        <v xml:space="preserve">III Mejorar si es posible.  Sería conveniente justificar la intervención y su rentabilidad. </v>
      </c>
      <c r="V167" s="87"/>
      <c r="W167" s="87"/>
      <c r="X167" s="87"/>
      <c r="Y167" s="103" t="s">
        <v>318</v>
      </c>
      <c r="Z167" s="87"/>
      <c r="AA167" s="87"/>
      <c r="AB167" s="87"/>
      <c r="AC167" s="103"/>
    </row>
    <row r="168" spans="1:29" s="8" customFormat="1" ht="45" customHeight="1" x14ac:dyDescent="0.25">
      <c r="A168" s="115"/>
      <c r="B168" s="115"/>
      <c r="C168" s="115"/>
      <c r="D168" s="115"/>
      <c r="E168" s="116"/>
      <c r="F168" s="116"/>
      <c r="G168" s="88" t="s">
        <v>267</v>
      </c>
      <c r="H168" s="103" t="s">
        <v>120</v>
      </c>
      <c r="I168" s="88" t="s">
        <v>152</v>
      </c>
      <c r="J168" s="87" t="s">
        <v>366</v>
      </c>
      <c r="K168" s="87" t="s">
        <v>366</v>
      </c>
      <c r="L168" s="87" t="s">
        <v>366</v>
      </c>
      <c r="M168" s="87">
        <v>2</v>
      </c>
      <c r="N168" s="86">
        <v>4</v>
      </c>
      <c r="O168" s="87">
        <f t="shared" si="87"/>
        <v>8</v>
      </c>
      <c r="P168" s="87" t="str">
        <f t="shared" si="91"/>
        <v>Medio</v>
      </c>
      <c r="Q168" s="87">
        <v>10</v>
      </c>
      <c r="R168" s="87">
        <f t="shared" si="92"/>
        <v>80</v>
      </c>
      <c r="S168" s="92" t="str">
        <f t="shared" si="80"/>
        <v>III</v>
      </c>
      <c r="T168" s="87" t="str">
        <f t="shared" si="81"/>
        <v>Mejorable</v>
      </c>
      <c r="U168" s="87" t="str">
        <f t="shared" si="88"/>
        <v xml:space="preserve">III Mejorar si es posible.  Sería conveniente justificar la intervención y su rentabilidad. </v>
      </c>
      <c r="V168" s="104"/>
      <c r="W168" s="104"/>
      <c r="X168" s="104"/>
      <c r="Y168" s="103" t="s">
        <v>153</v>
      </c>
      <c r="Z168" s="104"/>
      <c r="AA168" s="103"/>
      <c r="AB168" s="103"/>
      <c r="AC168" s="103"/>
    </row>
    <row r="169" spans="1:29" s="8" customFormat="1" ht="79.5" customHeight="1" x14ac:dyDescent="0.25">
      <c r="A169" s="115"/>
      <c r="B169" s="115"/>
      <c r="C169" s="115"/>
      <c r="D169" s="115"/>
      <c r="E169" s="116"/>
      <c r="F169" s="116"/>
      <c r="G169" s="67" t="s">
        <v>145</v>
      </c>
      <c r="H169" s="104" t="s">
        <v>356</v>
      </c>
      <c r="I169" s="68" t="s">
        <v>137</v>
      </c>
      <c r="J169" s="87" t="s">
        <v>366</v>
      </c>
      <c r="K169" s="87" t="s">
        <v>366</v>
      </c>
      <c r="L169" s="87" t="s">
        <v>366</v>
      </c>
      <c r="M169" s="87">
        <v>6</v>
      </c>
      <c r="N169" s="87">
        <v>3</v>
      </c>
      <c r="O169" s="87">
        <f>M169*N169</f>
        <v>18</v>
      </c>
      <c r="P169" s="87" t="str">
        <f t="shared" si="91"/>
        <v>Alto</v>
      </c>
      <c r="Q169" s="87">
        <v>10</v>
      </c>
      <c r="R169" s="87">
        <f>O169*Q169</f>
        <v>180</v>
      </c>
      <c r="S169" s="92" t="str">
        <f t="shared" si="80"/>
        <v>II</v>
      </c>
      <c r="T169" s="87" t="str">
        <f t="shared" si="81"/>
        <v>Aceptable con control especifico</v>
      </c>
      <c r="U169" s="87" t="str">
        <f>VLOOKUP(R169,Rango2,2)</f>
        <v>II Corregir y adoptar medidas de control inmediato.  Sin embargo, suspenda actividades si el nivel de consecuencia está por encima de 60.</v>
      </c>
      <c r="V169" s="103"/>
      <c r="W169" s="103"/>
      <c r="X169" s="103"/>
      <c r="Y169" s="88" t="s">
        <v>367</v>
      </c>
      <c r="Z169" s="103"/>
      <c r="AA169" s="103"/>
      <c r="AB169" s="103"/>
      <c r="AC169" s="103"/>
    </row>
    <row r="170" spans="1:29" s="7" customFormat="1" ht="75" customHeight="1" x14ac:dyDescent="0.25">
      <c r="A170" s="115" t="s">
        <v>427</v>
      </c>
      <c r="B170" s="115" t="s">
        <v>425</v>
      </c>
      <c r="C170" s="115" t="s">
        <v>428</v>
      </c>
      <c r="D170" s="115" t="s">
        <v>202</v>
      </c>
      <c r="E170" s="116" t="s">
        <v>352</v>
      </c>
      <c r="F170" s="116">
        <v>1</v>
      </c>
      <c r="G170" s="103" t="s">
        <v>203</v>
      </c>
      <c r="H170" s="103" t="s">
        <v>231</v>
      </c>
      <c r="I170" s="103" t="s">
        <v>113</v>
      </c>
      <c r="J170" s="87" t="s">
        <v>366</v>
      </c>
      <c r="K170" s="87" t="s">
        <v>366</v>
      </c>
      <c r="L170" s="87" t="s">
        <v>232</v>
      </c>
      <c r="M170" s="87">
        <v>6</v>
      </c>
      <c r="N170" s="87">
        <v>1</v>
      </c>
      <c r="O170" s="87">
        <f t="shared" ref="O170:O179" si="93">M170*N170</f>
        <v>6</v>
      </c>
      <c r="P170" s="87" t="str">
        <f>VLOOKUP(O170,Rango1,2)</f>
        <v>Medio</v>
      </c>
      <c r="Q170" s="87">
        <v>10</v>
      </c>
      <c r="R170" s="87">
        <f>O170*Q170</f>
        <v>60</v>
      </c>
      <c r="S170" s="92" t="str">
        <f t="shared" si="80"/>
        <v>III</v>
      </c>
      <c r="T170" s="87" t="str">
        <f t="shared" si="81"/>
        <v>Mejorable</v>
      </c>
      <c r="U170" s="87" t="str">
        <f t="shared" ref="U170:U179" si="94">VLOOKUP(R170,Rango2,2)</f>
        <v xml:space="preserve">III Mejorar si es posible.  Sería conveniente justificar la intervención y su rentabilidad. </v>
      </c>
      <c r="V170" s="87"/>
      <c r="W170" s="87"/>
      <c r="X170" s="87"/>
      <c r="Y170" s="88" t="s">
        <v>233</v>
      </c>
      <c r="Z170" s="87"/>
      <c r="AA170" s="87"/>
      <c r="AB170" s="87"/>
      <c r="AC170" s="103"/>
    </row>
    <row r="171" spans="1:29" s="7" customFormat="1" ht="240" x14ac:dyDescent="0.25">
      <c r="A171" s="115"/>
      <c r="B171" s="115"/>
      <c r="C171" s="115"/>
      <c r="D171" s="115"/>
      <c r="E171" s="116"/>
      <c r="F171" s="116"/>
      <c r="G171" s="103" t="s">
        <v>251</v>
      </c>
      <c r="H171" s="87" t="s">
        <v>26</v>
      </c>
      <c r="I171" s="103" t="s">
        <v>143</v>
      </c>
      <c r="J171" s="87" t="s">
        <v>366</v>
      </c>
      <c r="K171" s="87" t="s">
        <v>139</v>
      </c>
      <c r="L171" s="88" t="s">
        <v>252</v>
      </c>
      <c r="M171" s="87">
        <v>2</v>
      </c>
      <c r="N171" s="87">
        <v>4</v>
      </c>
      <c r="O171" s="87">
        <f t="shared" si="93"/>
        <v>8</v>
      </c>
      <c r="P171" s="87" t="str">
        <f t="shared" ref="P171" si="95">VLOOKUP(O171,Rango1,2)</f>
        <v>Medio</v>
      </c>
      <c r="Q171" s="87">
        <v>10</v>
      </c>
      <c r="R171" s="87">
        <f t="shared" ref="R171" si="96">O171*Q171</f>
        <v>80</v>
      </c>
      <c r="S171" s="92" t="str">
        <f t="shared" si="80"/>
        <v>III</v>
      </c>
      <c r="T171" s="87" t="str">
        <f t="shared" si="81"/>
        <v>Mejorable</v>
      </c>
      <c r="U171" s="87" t="str">
        <f t="shared" si="94"/>
        <v xml:space="preserve">III Mejorar si es posible.  Sería conveniente justificar la intervención y su rentabilidad. </v>
      </c>
      <c r="V171" s="87"/>
      <c r="W171" s="87"/>
      <c r="X171" s="87"/>
      <c r="Y171" s="103" t="s">
        <v>317</v>
      </c>
      <c r="Z171" s="87"/>
      <c r="AA171" s="87"/>
      <c r="AB171" s="87"/>
      <c r="AC171" s="103"/>
    </row>
    <row r="172" spans="1:29" s="7" customFormat="1" ht="63" customHeight="1" x14ac:dyDescent="0.25">
      <c r="A172" s="115"/>
      <c r="B172" s="115"/>
      <c r="C172" s="115"/>
      <c r="D172" s="115"/>
      <c r="E172" s="116"/>
      <c r="F172" s="116"/>
      <c r="G172" s="103" t="s">
        <v>338</v>
      </c>
      <c r="H172" s="103" t="s">
        <v>235</v>
      </c>
      <c r="I172" s="103" t="s">
        <v>236</v>
      </c>
      <c r="J172" s="87" t="s">
        <v>366</v>
      </c>
      <c r="K172" s="87" t="s">
        <v>366</v>
      </c>
      <c r="L172" s="87" t="s">
        <v>366</v>
      </c>
      <c r="M172" s="87">
        <v>6</v>
      </c>
      <c r="N172" s="87">
        <v>1</v>
      </c>
      <c r="O172" s="87">
        <f t="shared" si="93"/>
        <v>6</v>
      </c>
      <c r="P172" s="87" t="str">
        <f>VLOOKUP(O172,Rango1,2)</f>
        <v>Medio</v>
      </c>
      <c r="Q172" s="87">
        <v>10</v>
      </c>
      <c r="R172" s="87">
        <f>O172*Q172</f>
        <v>60</v>
      </c>
      <c r="S172" s="92" t="str">
        <f t="shared" si="80"/>
        <v>III</v>
      </c>
      <c r="T172" s="87" t="str">
        <f t="shared" si="81"/>
        <v>Mejorable</v>
      </c>
      <c r="U172" s="87" t="str">
        <f t="shared" si="94"/>
        <v xml:space="preserve">III Mejorar si es posible.  Sería conveniente justificar la intervención y su rentabilidad. </v>
      </c>
      <c r="V172" s="87"/>
      <c r="W172" s="87"/>
      <c r="X172" s="87" t="s">
        <v>323</v>
      </c>
      <c r="Y172" s="87" t="s">
        <v>322</v>
      </c>
      <c r="Z172" s="87" t="s">
        <v>124</v>
      </c>
      <c r="AA172" s="87"/>
      <c r="AB172" s="87"/>
      <c r="AC172" s="103"/>
    </row>
    <row r="173" spans="1:29" s="7" customFormat="1" ht="60" customHeight="1" x14ac:dyDescent="0.25">
      <c r="A173" s="115"/>
      <c r="B173" s="115"/>
      <c r="C173" s="115"/>
      <c r="D173" s="115"/>
      <c r="E173" s="116"/>
      <c r="F173" s="116"/>
      <c r="G173" s="103" t="s">
        <v>239</v>
      </c>
      <c r="H173" s="88" t="s">
        <v>180</v>
      </c>
      <c r="I173" s="103" t="s">
        <v>240</v>
      </c>
      <c r="J173" s="87" t="s">
        <v>220</v>
      </c>
      <c r="K173" s="87" t="s">
        <v>366</v>
      </c>
      <c r="L173" s="87" t="s">
        <v>366</v>
      </c>
      <c r="M173" s="87">
        <v>2</v>
      </c>
      <c r="N173" s="87">
        <v>2</v>
      </c>
      <c r="O173" s="87">
        <f t="shared" si="93"/>
        <v>4</v>
      </c>
      <c r="P173" s="87" t="str">
        <f t="shared" ref="P173:P180" si="97">VLOOKUP(O173,Rango1,2)</f>
        <v>Bajo</v>
      </c>
      <c r="Q173" s="87">
        <v>10</v>
      </c>
      <c r="R173" s="87">
        <f t="shared" ref="R173:R179" si="98">O173*Q173</f>
        <v>40</v>
      </c>
      <c r="S173" s="92" t="str">
        <f t="shared" si="80"/>
        <v>III</v>
      </c>
      <c r="T173" s="87" t="str">
        <f t="shared" si="81"/>
        <v>Mejorable</v>
      </c>
      <c r="U173" s="87" t="str">
        <f t="shared" si="94"/>
        <v xml:space="preserve">III Mejorar si es posible.  Sería conveniente justificar la intervención y su rentabilidad. </v>
      </c>
      <c r="V173" s="87"/>
      <c r="W173" s="87"/>
      <c r="X173" s="87"/>
      <c r="Y173" s="88" t="s">
        <v>334</v>
      </c>
      <c r="Z173" s="87"/>
      <c r="AA173" s="87"/>
      <c r="AB173" s="87"/>
      <c r="AC173" s="103"/>
    </row>
    <row r="174" spans="1:29" s="7" customFormat="1" ht="75" x14ac:dyDescent="0.25">
      <c r="A174" s="115"/>
      <c r="B174" s="115"/>
      <c r="C174" s="115"/>
      <c r="D174" s="115"/>
      <c r="E174" s="116"/>
      <c r="F174" s="116"/>
      <c r="G174" s="103" t="s">
        <v>253</v>
      </c>
      <c r="H174" s="103" t="s">
        <v>245</v>
      </c>
      <c r="I174" s="103" t="s">
        <v>126</v>
      </c>
      <c r="J174" s="87" t="s">
        <v>366</v>
      </c>
      <c r="K174" s="87" t="s">
        <v>366</v>
      </c>
      <c r="L174" s="103" t="s">
        <v>336</v>
      </c>
      <c r="M174" s="87">
        <v>2</v>
      </c>
      <c r="N174" s="87">
        <v>3</v>
      </c>
      <c r="O174" s="87">
        <f t="shared" si="93"/>
        <v>6</v>
      </c>
      <c r="P174" s="87" t="str">
        <f t="shared" si="97"/>
        <v>Medio</v>
      </c>
      <c r="Q174" s="87">
        <v>10</v>
      </c>
      <c r="R174" s="87">
        <f t="shared" si="98"/>
        <v>60</v>
      </c>
      <c r="S174" s="92" t="str">
        <f t="shared" si="80"/>
        <v>III</v>
      </c>
      <c r="T174" s="87" t="str">
        <f t="shared" si="81"/>
        <v>Mejorable</v>
      </c>
      <c r="U174" s="87" t="str">
        <f t="shared" si="94"/>
        <v xml:space="preserve">III Mejorar si es posible.  Sería conveniente justificar la intervención y su rentabilidad. </v>
      </c>
      <c r="V174" s="87"/>
      <c r="W174" s="87"/>
      <c r="X174" s="87"/>
      <c r="Y174" s="88" t="s">
        <v>246</v>
      </c>
      <c r="Z174" s="87"/>
      <c r="AA174" s="87"/>
      <c r="AB174" s="87"/>
      <c r="AC174" s="103"/>
    </row>
    <row r="175" spans="1:29" s="7" customFormat="1" ht="90" customHeight="1" x14ac:dyDescent="0.25">
      <c r="A175" s="115"/>
      <c r="B175" s="115"/>
      <c r="C175" s="115"/>
      <c r="D175" s="115"/>
      <c r="E175" s="116"/>
      <c r="F175" s="116"/>
      <c r="G175" s="103" t="s">
        <v>251</v>
      </c>
      <c r="H175" s="87" t="s">
        <v>26</v>
      </c>
      <c r="I175" s="103" t="s">
        <v>144</v>
      </c>
      <c r="J175" s="87" t="s">
        <v>366</v>
      </c>
      <c r="K175" s="87" t="s">
        <v>139</v>
      </c>
      <c r="L175" s="88" t="s">
        <v>252</v>
      </c>
      <c r="M175" s="87">
        <v>2</v>
      </c>
      <c r="N175" s="87">
        <v>3</v>
      </c>
      <c r="O175" s="87">
        <f t="shared" si="93"/>
        <v>6</v>
      </c>
      <c r="P175" s="87" t="str">
        <f t="shared" si="97"/>
        <v>Medio</v>
      </c>
      <c r="Q175" s="87">
        <v>10</v>
      </c>
      <c r="R175" s="87">
        <f t="shared" si="98"/>
        <v>60</v>
      </c>
      <c r="S175" s="92" t="str">
        <f t="shared" si="80"/>
        <v>III</v>
      </c>
      <c r="T175" s="87" t="str">
        <f t="shared" si="81"/>
        <v>Mejorable</v>
      </c>
      <c r="U175" s="87" t="str">
        <f t="shared" si="94"/>
        <v xml:space="preserve">III Mejorar si es posible.  Sería conveniente justificar la intervención y su rentabilidad. </v>
      </c>
      <c r="V175" s="87"/>
      <c r="W175" s="87"/>
      <c r="X175" s="87"/>
      <c r="Y175" s="103" t="s">
        <v>317</v>
      </c>
      <c r="Z175" s="87"/>
      <c r="AA175" s="87"/>
      <c r="AB175" s="87"/>
      <c r="AC175" s="103"/>
    </row>
    <row r="176" spans="1:29" s="8" customFormat="1" ht="45" customHeight="1" x14ac:dyDescent="0.25">
      <c r="A176" s="115"/>
      <c r="B176" s="115"/>
      <c r="C176" s="115"/>
      <c r="D176" s="115"/>
      <c r="E176" s="116"/>
      <c r="F176" s="116"/>
      <c r="G176" s="88" t="s">
        <v>321</v>
      </c>
      <c r="H176" s="87" t="s">
        <v>257</v>
      </c>
      <c r="I176" s="82" t="s">
        <v>125</v>
      </c>
      <c r="J176" s="87" t="s">
        <v>366</v>
      </c>
      <c r="K176" s="87" t="s">
        <v>366</v>
      </c>
      <c r="L176" s="103" t="s">
        <v>331</v>
      </c>
      <c r="M176" s="87">
        <v>2</v>
      </c>
      <c r="N176" s="87">
        <v>3</v>
      </c>
      <c r="O176" s="87">
        <f t="shared" si="93"/>
        <v>6</v>
      </c>
      <c r="P176" s="87" t="str">
        <f t="shared" si="97"/>
        <v>Medio</v>
      </c>
      <c r="Q176" s="87">
        <v>10</v>
      </c>
      <c r="R176" s="87">
        <f t="shared" si="98"/>
        <v>60</v>
      </c>
      <c r="S176" s="92" t="str">
        <f t="shared" si="80"/>
        <v>III</v>
      </c>
      <c r="T176" s="87" t="str">
        <f t="shared" si="81"/>
        <v>Mejorable</v>
      </c>
      <c r="U176" s="87" t="str">
        <f t="shared" si="94"/>
        <v xml:space="preserve">III Mejorar si es posible.  Sería conveniente justificar la intervención y su rentabilidad. </v>
      </c>
      <c r="V176" s="87"/>
      <c r="W176" s="87"/>
      <c r="X176" s="87" t="s">
        <v>332</v>
      </c>
      <c r="Y176" s="90" t="s">
        <v>333</v>
      </c>
      <c r="Z176" s="88" t="s">
        <v>254</v>
      </c>
      <c r="AA176" s="87"/>
      <c r="AB176" s="87"/>
      <c r="AC176" s="103"/>
    </row>
    <row r="177" spans="1:29" s="8" customFormat="1" ht="60" customHeight="1" x14ac:dyDescent="0.25">
      <c r="A177" s="115"/>
      <c r="B177" s="115"/>
      <c r="C177" s="115"/>
      <c r="D177" s="115"/>
      <c r="E177" s="116"/>
      <c r="F177" s="116"/>
      <c r="G177" s="101" t="s">
        <v>239</v>
      </c>
      <c r="H177" s="88" t="s">
        <v>180</v>
      </c>
      <c r="I177" s="103" t="s">
        <v>240</v>
      </c>
      <c r="J177" s="87" t="s">
        <v>220</v>
      </c>
      <c r="K177" s="87" t="s">
        <v>366</v>
      </c>
      <c r="L177" s="87" t="s">
        <v>366</v>
      </c>
      <c r="M177" s="87">
        <v>2</v>
      </c>
      <c r="N177" s="87">
        <v>2</v>
      </c>
      <c r="O177" s="87">
        <f t="shared" si="93"/>
        <v>4</v>
      </c>
      <c r="P177" s="87" t="str">
        <f t="shared" si="97"/>
        <v>Bajo</v>
      </c>
      <c r="Q177" s="87">
        <v>10</v>
      </c>
      <c r="R177" s="87">
        <f t="shared" si="98"/>
        <v>40</v>
      </c>
      <c r="S177" s="92" t="str">
        <f t="shared" si="80"/>
        <v>III</v>
      </c>
      <c r="T177" s="87" t="str">
        <f t="shared" si="81"/>
        <v>Mejorable</v>
      </c>
      <c r="U177" s="87" t="str">
        <f t="shared" si="94"/>
        <v xml:space="preserve">III Mejorar si es posible.  Sería conveniente justificar la intervención y su rentabilidad. </v>
      </c>
      <c r="V177" s="87"/>
      <c r="W177" s="87"/>
      <c r="X177" s="87"/>
      <c r="Y177" s="88" t="s">
        <v>334</v>
      </c>
      <c r="Z177" s="87"/>
      <c r="AA177" s="87"/>
      <c r="AB177" s="87"/>
      <c r="AC177" s="103"/>
    </row>
    <row r="178" spans="1:29" s="7" customFormat="1" ht="45" customHeight="1" x14ac:dyDescent="0.25">
      <c r="A178" s="115"/>
      <c r="B178" s="115"/>
      <c r="C178" s="115"/>
      <c r="D178" s="115"/>
      <c r="E178" s="116"/>
      <c r="F178" s="116"/>
      <c r="G178" s="103" t="s">
        <v>204</v>
      </c>
      <c r="H178" s="103" t="s">
        <v>248</v>
      </c>
      <c r="I178" s="103" t="s">
        <v>138</v>
      </c>
      <c r="J178" s="87" t="s">
        <v>366</v>
      </c>
      <c r="K178" s="87" t="s">
        <v>366</v>
      </c>
      <c r="L178" s="87" t="s">
        <v>366</v>
      </c>
      <c r="M178" s="87">
        <v>2</v>
      </c>
      <c r="N178" s="87">
        <v>2</v>
      </c>
      <c r="O178" s="87">
        <f t="shared" si="93"/>
        <v>4</v>
      </c>
      <c r="P178" s="87" t="str">
        <f t="shared" si="97"/>
        <v>Bajo</v>
      </c>
      <c r="Q178" s="87">
        <v>10</v>
      </c>
      <c r="R178" s="87">
        <f t="shared" si="98"/>
        <v>40</v>
      </c>
      <c r="S178" s="92" t="str">
        <f t="shared" si="80"/>
        <v>III</v>
      </c>
      <c r="T178" s="87" t="str">
        <f t="shared" si="81"/>
        <v>Mejorable</v>
      </c>
      <c r="U178" s="87" t="str">
        <f t="shared" si="94"/>
        <v xml:space="preserve">III Mejorar si es posible.  Sería conveniente justificar la intervención y su rentabilidad. </v>
      </c>
      <c r="V178" s="87"/>
      <c r="W178" s="87"/>
      <c r="X178" s="87"/>
      <c r="Y178" s="103" t="s">
        <v>318</v>
      </c>
      <c r="Z178" s="87"/>
      <c r="AA178" s="87"/>
      <c r="AB178" s="87"/>
      <c r="AC178" s="103"/>
    </row>
    <row r="179" spans="1:29" s="8" customFormat="1" ht="45" customHeight="1" x14ac:dyDescent="0.25">
      <c r="A179" s="115"/>
      <c r="B179" s="115"/>
      <c r="C179" s="115"/>
      <c r="D179" s="115"/>
      <c r="E179" s="116"/>
      <c r="F179" s="116"/>
      <c r="G179" s="88" t="s">
        <v>267</v>
      </c>
      <c r="H179" s="103" t="s">
        <v>120</v>
      </c>
      <c r="I179" s="88" t="s">
        <v>152</v>
      </c>
      <c r="J179" s="87" t="s">
        <v>366</v>
      </c>
      <c r="K179" s="87" t="s">
        <v>366</v>
      </c>
      <c r="L179" s="87" t="s">
        <v>366</v>
      </c>
      <c r="M179" s="87">
        <v>2</v>
      </c>
      <c r="N179" s="86">
        <v>4</v>
      </c>
      <c r="O179" s="87">
        <f t="shared" si="93"/>
        <v>8</v>
      </c>
      <c r="P179" s="87" t="str">
        <f t="shared" si="97"/>
        <v>Medio</v>
      </c>
      <c r="Q179" s="87">
        <v>10</v>
      </c>
      <c r="R179" s="87">
        <f t="shared" si="98"/>
        <v>80</v>
      </c>
      <c r="S179" s="92" t="str">
        <f t="shared" si="80"/>
        <v>III</v>
      </c>
      <c r="T179" s="87" t="str">
        <f t="shared" si="81"/>
        <v>Mejorable</v>
      </c>
      <c r="U179" s="87" t="str">
        <f t="shared" si="94"/>
        <v xml:space="preserve">III Mejorar si es posible.  Sería conveniente justificar la intervención y su rentabilidad. </v>
      </c>
      <c r="V179" s="104"/>
      <c r="W179" s="104"/>
      <c r="X179" s="104"/>
      <c r="Y179" s="103" t="s">
        <v>153</v>
      </c>
      <c r="Z179" s="104"/>
      <c r="AA179" s="103"/>
      <c r="AB179" s="103"/>
      <c r="AC179" s="103"/>
    </row>
    <row r="180" spans="1:29" s="8" customFormat="1" ht="79.5" customHeight="1" x14ac:dyDescent="0.25">
      <c r="A180" s="115"/>
      <c r="B180" s="115"/>
      <c r="C180" s="115"/>
      <c r="D180" s="115"/>
      <c r="E180" s="116"/>
      <c r="F180" s="116"/>
      <c r="G180" s="67" t="s">
        <v>145</v>
      </c>
      <c r="H180" s="104" t="s">
        <v>356</v>
      </c>
      <c r="I180" s="68" t="s">
        <v>137</v>
      </c>
      <c r="J180" s="87" t="s">
        <v>366</v>
      </c>
      <c r="K180" s="87" t="s">
        <v>366</v>
      </c>
      <c r="L180" s="87" t="s">
        <v>366</v>
      </c>
      <c r="M180" s="87">
        <v>6</v>
      </c>
      <c r="N180" s="87">
        <v>3</v>
      </c>
      <c r="O180" s="87">
        <f>M180*N180</f>
        <v>18</v>
      </c>
      <c r="P180" s="87" t="str">
        <f t="shared" si="97"/>
        <v>Alto</v>
      </c>
      <c r="Q180" s="87">
        <v>10</v>
      </c>
      <c r="R180" s="87">
        <f>O180*Q180</f>
        <v>180</v>
      </c>
      <c r="S180" s="92" t="str">
        <f t="shared" si="80"/>
        <v>II</v>
      </c>
      <c r="T180" s="87" t="str">
        <f t="shared" si="81"/>
        <v>Aceptable con control especifico</v>
      </c>
      <c r="U180" s="87" t="str">
        <f>VLOOKUP(R180,Rango2,2)</f>
        <v>II Corregir y adoptar medidas de control inmediato.  Sin embargo, suspenda actividades si el nivel de consecuencia está por encima de 60.</v>
      </c>
      <c r="V180" s="103"/>
      <c r="W180" s="103"/>
      <c r="X180" s="103"/>
      <c r="Y180" s="88" t="s">
        <v>367</v>
      </c>
      <c r="Z180" s="103"/>
      <c r="AA180" s="103"/>
      <c r="AB180" s="103"/>
      <c r="AC180" s="103"/>
    </row>
    <row r="181" spans="1:29" s="7" customFormat="1" ht="75" customHeight="1" x14ac:dyDescent="0.25">
      <c r="A181" s="115" t="s">
        <v>429</v>
      </c>
      <c r="B181" s="115" t="s">
        <v>425</v>
      </c>
      <c r="C181" s="115" t="s">
        <v>430</v>
      </c>
      <c r="D181" s="115" t="s">
        <v>202</v>
      </c>
      <c r="E181" s="116" t="s">
        <v>352</v>
      </c>
      <c r="F181" s="116">
        <v>1</v>
      </c>
      <c r="G181" s="103" t="s">
        <v>203</v>
      </c>
      <c r="H181" s="103" t="s">
        <v>231</v>
      </c>
      <c r="I181" s="103" t="s">
        <v>113</v>
      </c>
      <c r="J181" s="87" t="s">
        <v>366</v>
      </c>
      <c r="K181" s="87" t="s">
        <v>366</v>
      </c>
      <c r="L181" s="87" t="s">
        <v>232</v>
      </c>
      <c r="M181" s="87">
        <v>6</v>
      </c>
      <c r="N181" s="87">
        <v>1</v>
      </c>
      <c r="O181" s="87">
        <f t="shared" ref="O181:O190" si="99">M181*N181</f>
        <v>6</v>
      </c>
      <c r="P181" s="87" t="str">
        <f>VLOOKUP(O181,Rango1,2)</f>
        <v>Medio</v>
      </c>
      <c r="Q181" s="87">
        <v>10</v>
      </c>
      <c r="R181" s="87">
        <f>O181*Q181</f>
        <v>60</v>
      </c>
      <c r="S181" s="92" t="str">
        <f t="shared" si="80"/>
        <v>III</v>
      </c>
      <c r="T181" s="87" t="str">
        <f t="shared" si="81"/>
        <v>Mejorable</v>
      </c>
      <c r="U181" s="87" t="str">
        <f t="shared" ref="U181:U190" si="100">VLOOKUP(R181,Rango2,2)</f>
        <v xml:space="preserve">III Mejorar si es posible.  Sería conveniente justificar la intervención y su rentabilidad. </v>
      </c>
      <c r="V181" s="87"/>
      <c r="W181" s="87"/>
      <c r="X181" s="87"/>
      <c r="Y181" s="88" t="s">
        <v>233</v>
      </c>
      <c r="Z181" s="87"/>
      <c r="AA181" s="87"/>
      <c r="AB181" s="87"/>
      <c r="AC181" s="103"/>
    </row>
    <row r="182" spans="1:29" s="7" customFormat="1" ht="240" x14ac:dyDescent="0.25">
      <c r="A182" s="115"/>
      <c r="B182" s="115"/>
      <c r="C182" s="115"/>
      <c r="D182" s="115"/>
      <c r="E182" s="116"/>
      <c r="F182" s="116"/>
      <c r="G182" s="103" t="s">
        <v>251</v>
      </c>
      <c r="H182" s="87" t="s">
        <v>26</v>
      </c>
      <c r="I182" s="103" t="s">
        <v>143</v>
      </c>
      <c r="J182" s="87" t="s">
        <v>366</v>
      </c>
      <c r="K182" s="87" t="s">
        <v>139</v>
      </c>
      <c r="L182" s="88" t="s">
        <v>252</v>
      </c>
      <c r="M182" s="87">
        <v>2</v>
      </c>
      <c r="N182" s="87">
        <v>4</v>
      </c>
      <c r="O182" s="87">
        <f t="shared" si="99"/>
        <v>8</v>
      </c>
      <c r="P182" s="87" t="str">
        <f t="shared" ref="P182" si="101">VLOOKUP(O182,Rango1,2)</f>
        <v>Medio</v>
      </c>
      <c r="Q182" s="87">
        <v>10</v>
      </c>
      <c r="R182" s="87">
        <f t="shared" ref="R182" si="102">O182*Q182</f>
        <v>80</v>
      </c>
      <c r="S182" s="92" t="str">
        <f t="shared" si="80"/>
        <v>III</v>
      </c>
      <c r="T182" s="87" t="str">
        <f t="shared" si="81"/>
        <v>Mejorable</v>
      </c>
      <c r="U182" s="87" t="str">
        <f t="shared" si="100"/>
        <v xml:space="preserve">III Mejorar si es posible.  Sería conveniente justificar la intervención y su rentabilidad. </v>
      </c>
      <c r="V182" s="87"/>
      <c r="W182" s="87"/>
      <c r="X182" s="87"/>
      <c r="Y182" s="103" t="s">
        <v>317</v>
      </c>
      <c r="Z182" s="87"/>
      <c r="AA182" s="87"/>
      <c r="AB182" s="87"/>
      <c r="AC182" s="103"/>
    </row>
    <row r="183" spans="1:29" s="7" customFormat="1" ht="63" customHeight="1" x14ac:dyDescent="0.25">
      <c r="A183" s="115"/>
      <c r="B183" s="115"/>
      <c r="C183" s="115"/>
      <c r="D183" s="115"/>
      <c r="E183" s="116"/>
      <c r="F183" s="116"/>
      <c r="G183" s="103" t="s">
        <v>338</v>
      </c>
      <c r="H183" s="103" t="s">
        <v>235</v>
      </c>
      <c r="I183" s="103" t="s">
        <v>236</v>
      </c>
      <c r="J183" s="87" t="s">
        <v>366</v>
      </c>
      <c r="K183" s="87" t="s">
        <v>366</v>
      </c>
      <c r="L183" s="87" t="s">
        <v>366</v>
      </c>
      <c r="M183" s="87">
        <v>6</v>
      </c>
      <c r="N183" s="87">
        <v>1</v>
      </c>
      <c r="O183" s="87">
        <f t="shared" si="99"/>
        <v>6</v>
      </c>
      <c r="P183" s="87" t="str">
        <f>VLOOKUP(O183,Rango1,2)</f>
        <v>Medio</v>
      </c>
      <c r="Q183" s="87">
        <v>10</v>
      </c>
      <c r="R183" s="87">
        <f>O183*Q183</f>
        <v>60</v>
      </c>
      <c r="S183" s="92" t="str">
        <f t="shared" si="80"/>
        <v>III</v>
      </c>
      <c r="T183" s="87" t="str">
        <f t="shared" si="81"/>
        <v>Mejorable</v>
      </c>
      <c r="U183" s="87" t="str">
        <f t="shared" si="100"/>
        <v xml:space="preserve">III Mejorar si es posible.  Sería conveniente justificar la intervención y su rentabilidad. </v>
      </c>
      <c r="V183" s="87"/>
      <c r="W183" s="87"/>
      <c r="X183" s="87" t="s">
        <v>323</v>
      </c>
      <c r="Y183" s="87" t="s">
        <v>322</v>
      </c>
      <c r="Z183" s="87" t="s">
        <v>124</v>
      </c>
      <c r="AA183" s="87"/>
      <c r="AB183" s="87"/>
      <c r="AC183" s="103"/>
    </row>
    <row r="184" spans="1:29" s="7" customFormat="1" ht="60" customHeight="1" x14ac:dyDescent="0.25">
      <c r="A184" s="115"/>
      <c r="B184" s="115"/>
      <c r="C184" s="115"/>
      <c r="D184" s="115"/>
      <c r="E184" s="116"/>
      <c r="F184" s="116"/>
      <c r="G184" s="103" t="s">
        <v>239</v>
      </c>
      <c r="H184" s="88" t="s">
        <v>180</v>
      </c>
      <c r="I184" s="103" t="s">
        <v>240</v>
      </c>
      <c r="J184" s="87" t="s">
        <v>220</v>
      </c>
      <c r="K184" s="87" t="s">
        <v>366</v>
      </c>
      <c r="L184" s="87" t="s">
        <v>366</v>
      </c>
      <c r="M184" s="87">
        <v>2</v>
      </c>
      <c r="N184" s="87">
        <v>2</v>
      </c>
      <c r="O184" s="87">
        <f t="shared" si="99"/>
        <v>4</v>
      </c>
      <c r="P184" s="87" t="str">
        <f t="shared" ref="P184:P191" si="103">VLOOKUP(O184,Rango1,2)</f>
        <v>Bajo</v>
      </c>
      <c r="Q184" s="87">
        <v>10</v>
      </c>
      <c r="R184" s="87">
        <f t="shared" ref="R184:R190" si="104">O184*Q184</f>
        <v>40</v>
      </c>
      <c r="S184" s="92" t="str">
        <f t="shared" si="80"/>
        <v>III</v>
      </c>
      <c r="T184" s="87" t="str">
        <f t="shared" si="81"/>
        <v>Mejorable</v>
      </c>
      <c r="U184" s="87" t="str">
        <f t="shared" si="100"/>
        <v xml:space="preserve">III Mejorar si es posible.  Sería conveniente justificar la intervención y su rentabilidad. </v>
      </c>
      <c r="V184" s="87"/>
      <c r="W184" s="87"/>
      <c r="X184" s="87"/>
      <c r="Y184" s="88" t="s">
        <v>334</v>
      </c>
      <c r="Z184" s="87"/>
      <c r="AA184" s="87"/>
      <c r="AB184" s="87"/>
      <c r="AC184" s="103"/>
    </row>
    <row r="185" spans="1:29" s="7" customFormat="1" ht="75" x14ac:dyDescent="0.25">
      <c r="A185" s="115"/>
      <c r="B185" s="115"/>
      <c r="C185" s="115"/>
      <c r="D185" s="115"/>
      <c r="E185" s="116"/>
      <c r="F185" s="116"/>
      <c r="G185" s="103" t="s">
        <v>253</v>
      </c>
      <c r="H185" s="103" t="s">
        <v>245</v>
      </c>
      <c r="I185" s="103" t="s">
        <v>126</v>
      </c>
      <c r="J185" s="87" t="s">
        <v>366</v>
      </c>
      <c r="K185" s="87" t="s">
        <v>366</v>
      </c>
      <c r="L185" s="103" t="s">
        <v>336</v>
      </c>
      <c r="M185" s="87">
        <v>2</v>
      </c>
      <c r="N185" s="87">
        <v>3</v>
      </c>
      <c r="O185" s="87">
        <f t="shared" si="99"/>
        <v>6</v>
      </c>
      <c r="P185" s="87" t="str">
        <f t="shared" si="103"/>
        <v>Medio</v>
      </c>
      <c r="Q185" s="87">
        <v>10</v>
      </c>
      <c r="R185" s="87">
        <f t="shared" si="104"/>
        <v>60</v>
      </c>
      <c r="S185" s="92" t="str">
        <f t="shared" si="80"/>
        <v>III</v>
      </c>
      <c r="T185" s="87" t="str">
        <f t="shared" si="81"/>
        <v>Mejorable</v>
      </c>
      <c r="U185" s="87" t="str">
        <f t="shared" si="100"/>
        <v xml:space="preserve">III Mejorar si es posible.  Sería conveniente justificar la intervención y su rentabilidad. </v>
      </c>
      <c r="V185" s="87"/>
      <c r="W185" s="87"/>
      <c r="X185" s="87"/>
      <c r="Y185" s="88" t="s">
        <v>246</v>
      </c>
      <c r="Z185" s="87"/>
      <c r="AA185" s="87"/>
      <c r="AB185" s="87"/>
      <c r="AC185" s="103"/>
    </row>
    <row r="186" spans="1:29" s="7" customFormat="1" ht="90" customHeight="1" x14ac:dyDescent="0.25">
      <c r="A186" s="115"/>
      <c r="B186" s="115"/>
      <c r="C186" s="115"/>
      <c r="D186" s="115"/>
      <c r="E186" s="116"/>
      <c r="F186" s="116"/>
      <c r="G186" s="103" t="s">
        <v>251</v>
      </c>
      <c r="H186" s="87" t="s">
        <v>26</v>
      </c>
      <c r="I186" s="103" t="s">
        <v>144</v>
      </c>
      <c r="J186" s="87" t="s">
        <v>366</v>
      </c>
      <c r="K186" s="87" t="s">
        <v>139</v>
      </c>
      <c r="L186" s="88" t="s">
        <v>252</v>
      </c>
      <c r="M186" s="87">
        <v>2</v>
      </c>
      <c r="N186" s="87">
        <v>3</v>
      </c>
      <c r="O186" s="87">
        <f t="shared" si="99"/>
        <v>6</v>
      </c>
      <c r="P186" s="87" t="str">
        <f t="shared" si="103"/>
        <v>Medio</v>
      </c>
      <c r="Q186" s="87">
        <v>10</v>
      </c>
      <c r="R186" s="87">
        <f t="shared" si="104"/>
        <v>60</v>
      </c>
      <c r="S186" s="92" t="str">
        <f t="shared" si="80"/>
        <v>III</v>
      </c>
      <c r="T186" s="87" t="str">
        <f t="shared" si="81"/>
        <v>Mejorable</v>
      </c>
      <c r="U186" s="87" t="str">
        <f t="shared" si="100"/>
        <v xml:space="preserve">III Mejorar si es posible.  Sería conveniente justificar la intervención y su rentabilidad. </v>
      </c>
      <c r="V186" s="87"/>
      <c r="W186" s="87"/>
      <c r="X186" s="87"/>
      <c r="Y186" s="103" t="s">
        <v>317</v>
      </c>
      <c r="Z186" s="87"/>
      <c r="AA186" s="87"/>
      <c r="AB186" s="87"/>
      <c r="AC186" s="103"/>
    </row>
    <row r="187" spans="1:29" s="8" customFormat="1" ht="45" customHeight="1" x14ac:dyDescent="0.25">
      <c r="A187" s="115"/>
      <c r="B187" s="115"/>
      <c r="C187" s="115"/>
      <c r="D187" s="115"/>
      <c r="E187" s="116"/>
      <c r="F187" s="116"/>
      <c r="G187" s="88" t="s">
        <v>321</v>
      </c>
      <c r="H187" s="87" t="s">
        <v>257</v>
      </c>
      <c r="I187" s="82" t="s">
        <v>125</v>
      </c>
      <c r="J187" s="87" t="s">
        <v>366</v>
      </c>
      <c r="K187" s="87" t="s">
        <v>366</v>
      </c>
      <c r="L187" s="103" t="s">
        <v>331</v>
      </c>
      <c r="M187" s="87">
        <v>2</v>
      </c>
      <c r="N187" s="87">
        <v>3</v>
      </c>
      <c r="O187" s="87">
        <f t="shared" si="99"/>
        <v>6</v>
      </c>
      <c r="P187" s="87" t="str">
        <f t="shared" si="103"/>
        <v>Medio</v>
      </c>
      <c r="Q187" s="87">
        <v>10</v>
      </c>
      <c r="R187" s="87">
        <f t="shared" si="104"/>
        <v>60</v>
      </c>
      <c r="S187" s="92" t="str">
        <f t="shared" si="80"/>
        <v>III</v>
      </c>
      <c r="T187" s="87" t="str">
        <f t="shared" si="81"/>
        <v>Mejorable</v>
      </c>
      <c r="U187" s="87" t="str">
        <f t="shared" si="100"/>
        <v xml:space="preserve">III Mejorar si es posible.  Sería conveniente justificar la intervención y su rentabilidad. </v>
      </c>
      <c r="V187" s="87"/>
      <c r="W187" s="87"/>
      <c r="X187" s="87" t="s">
        <v>332</v>
      </c>
      <c r="Y187" s="90" t="s">
        <v>333</v>
      </c>
      <c r="Z187" s="88" t="s">
        <v>254</v>
      </c>
      <c r="AA187" s="87"/>
      <c r="AB187" s="87"/>
      <c r="AC187" s="103"/>
    </row>
    <row r="188" spans="1:29" s="8" customFormat="1" ht="60" customHeight="1" x14ac:dyDescent="0.25">
      <c r="A188" s="115"/>
      <c r="B188" s="115"/>
      <c r="C188" s="115"/>
      <c r="D188" s="115"/>
      <c r="E188" s="116"/>
      <c r="F188" s="116"/>
      <c r="G188" s="101" t="s">
        <v>239</v>
      </c>
      <c r="H188" s="88" t="s">
        <v>180</v>
      </c>
      <c r="I188" s="103" t="s">
        <v>240</v>
      </c>
      <c r="J188" s="87" t="s">
        <v>220</v>
      </c>
      <c r="K188" s="87" t="s">
        <v>366</v>
      </c>
      <c r="L188" s="87" t="s">
        <v>366</v>
      </c>
      <c r="M188" s="87">
        <v>2</v>
      </c>
      <c r="N188" s="87">
        <v>2</v>
      </c>
      <c r="O188" s="87">
        <f t="shared" si="99"/>
        <v>4</v>
      </c>
      <c r="P188" s="87" t="str">
        <f t="shared" si="103"/>
        <v>Bajo</v>
      </c>
      <c r="Q188" s="87">
        <v>10</v>
      </c>
      <c r="R188" s="87">
        <f t="shared" si="104"/>
        <v>40</v>
      </c>
      <c r="S188" s="92" t="str">
        <f t="shared" si="80"/>
        <v>III</v>
      </c>
      <c r="T188" s="87" t="str">
        <f t="shared" si="81"/>
        <v>Mejorable</v>
      </c>
      <c r="U188" s="87" t="str">
        <f t="shared" si="100"/>
        <v xml:space="preserve">III Mejorar si es posible.  Sería conveniente justificar la intervención y su rentabilidad. </v>
      </c>
      <c r="V188" s="87"/>
      <c r="W188" s="87"/>
      <c r="X188" s="87"/>
      <c r="Y188" s="88" t="s">
        <v>334</v>
      </c>
      <c r="Z188" s="87"/>
      <c r="AA188" s="87"/>
      <c r="AB188" s="87"/>
      <c r="AC188" s="103"/>
    </row>
    <row r="189" spans="1:29" s="7" customFormat="1" ht="45" customHeight="1" x14ac:dyDescent="0.25">
      <c r="A189" s="115"/>
      <c r="B189" s="115"/>
      <c r="C189" s="115"/>
      <c r="D189" s="115"/>
      <c r="E189" s="116"/>
      <c r="F189" s="116"/>
      <c r="G189" s="103" t="s">
        <v>204</v>
      </c>
      <c r="H189" s="103" t="s">
        <v>248</v>
      </c>
      <c r="I189" s="103" t="s">
        <v>138</v>
      </c>
      <c r="J189" s="87" t="s">
        <v>366</v>
      </c>
      <c r="K189" s="87" t="s">
        <v>366</v>
      </c>
      <c r="L189" s="87" t="s">
        <v>366</v>
      </c>
      <c r="M189" s="87">
        <v>2</v>
      </c>
      <c r="N189" s="87">
        <v>2</v>
      </c>
      <c r="O189" s="87">
        <f t="shared" si="99"/>
        <v>4</v>
      </c>
      <c r="P189" s="87" t="str">
        <f t="shared" si="103"/>
        <v>Bajo</v>
      </c>
      <c r="Q189" s="87">
        <v>10</v>
      </c>
      <c r="R189" s="87">
        <f t="shared" si="104"/>
        <v>40</v>
      </c>
      <c r="S189" s="92" t="str">
        <f t="shared" si="80"/>
        <v>III</v>
      </c>
      <c r="T189" s="87" t="str">
        <f t="shared" si="81"/>
        <v>Mejorable</v>
      </c>
      <c r="U189" s="87" t="str">
        <f t="shared" si="100"/>
        <v xml:space="preserve">III Mejorar si es posible.  Sería conveniente justificar la intervención y su rentabilidad. </v>
      </c>
      <c r="V189" s="87"/>
      <c r="W189" s="87"/>
      <c r="X189" s="87"/>
      <c r="Y189" s="103" t="s">
        <v>318</v>
      </c>
      <c r="Z189" s="87"/>
      <c r="AA189" s="87"/>
      <c r="AB189" s="87"/>
      <c r="AC189" s="103"/>
    </row>
    <row r="190" spans="1:29" s="8" customFormat="1" ht="45" customHeight="1" x14ac:dyDescent="0.25">
      <c r="A190" s="115"/>
      <c r="B190" s="115"/>
      <c r="C190" s="115"/>
      <c r="D190" s="115"/>
      <c r="E190" s="116"/>
      <c r="F190" s="116"/>
      <c r="G190" s="88" t="s">
        <v>267</v>
      </c>
      <c r="H190" s="103" t="s">
        <v>120</v>
      </c>
      <c r="I190" s="88" t="s">
        <v>152</v>
      </c>
      <c r="J190" s="87" t="s">
        <v>366</v>
      </c>
      <c r="K190" s="87" t="s">
        <v>366</v>
      </c>
      <c r="L190" s="87" t="s">
        <v>366</v>
      </c>
      <c r="M190" s="87">
        <v>2</v>
      </c>
      <c r="N190" s="86">
        <v>4</v>
      </c>
      <c r="O190" s="87">
        <f t="shared" si="99"/>
        <v>8</v>
      </c>
      <c r="P190" s="87" t="str">
        <f t="shared" si="103"/>
        <v>Medio</v>
      </c>
      <c r="Q190" s="87">
        <v>10</v>
      </c>
      <c r="R190" s="87">
        <f t="shared" si="104"/>
        <v>80</v>
      </c>
      <c r="S190" s="92" t="str">
        <f t="shared" si="80"/>
        <v>III</v>
      </c>
      <c r="T190" s="87" t="str">
        <f t="shared" si="81"/>
        <v>Mejorable</v>
      </c>
      <c r="U190" s="87" t="str">
        <f t="shared" si="100"/>
        <v xml:space="preserve">III Mejorar si es posible.  Sería conveniente justificar la intervención y su rentabilidad. </v>
      </c>
      <c r="V190" s="104"/>
      <c r="W190" s="104"/>
      <c r="X190" s="104"/>
      <c r="Y190" s="103" t="s">
        <v>153</v>
      </c>
      <c r="Z190" s="104"/>
      <c r="AA190" s="103"/>
      <c r="AB190" s="103"/>
      <c r="AC190" s="103"/>
    </row>
    <row r="191" spans="1:29" s="8" customFormat="1" ht="79.5" customHeight="1" x14ac:dyDescent="0.25">
      <c r="A191" s="115"/>
      <c r="B191" s="115"/>
      <c r="C191" s="115"/>
      <c r="D191" s="115"/>
      <c r="E191" s="116"/>
      <c r="F191" s="116"/>
      <c r="G191" s="67" t="s">
        <v>145</v>
      </c>
      <c r="H191" s="104" t="s">
        <v>356</v>
      </c>
      <c r="I191" s="68" t="s">
        <v>137</v>
      </c>
      <c r="J191" s="87" t="s">
        <v>366</v>
      </c>
      <c r="K191" s="87" t="s">
        <v>366</v>
      </c>
      <c r="L191" s="87" t="s">
        <v>366</v>
      </c>
      <c r="M191" s="87">
        <v>6</v>
      </c>
      <c r="N191" s="87">
        <v>3</v>
      </c>
      <c r="O191" s="87">
        <f>M191*N191</f>
        <v>18</v>
      </c>
      <c r="P191" s="87" t="str">
        <f t="shared" si="103"/>
        <v>Alto</v>
      </c>
      <c r="Q191" s="87">
        <v>10</v>
      </c>
      <c r="R191" s="87">
        <f>O191*Q191</f>
        <v>180</v>
      </c>
      <c r="S191" s="92" t="str">
        <f t="shared" si="80"/>
        <v>II</v>
      </c>
      <c r="T191" s="87" t="str">
        <f t="shared" si="81"/>
        <v>Aceptable con control especifico</v>
      </c>
      <c r="U191" s="87" t="str">
        <f>VLOOKUP(R191,Rango2,2)</f>
        <v>II Corregir y adoptar medidas de control inmediato.  Sin embargo, suspenda actividades si el nivel de consecuencia está por encima de 60.</v>
      </c>
      <c r="V191" s="103"/>
      <c r="W191" s="103"/>
      <c r="X191" s="103"/>
      <c r="Y191" s="88" t="s">
        <v>367</v>
      </c>
      <c r="Z191" s="103"/>
      <c r="AA191" s="103"/>
      <c r="AB191" s="103"/>
      <c r="AC191" s="103"/>
    </row>
    <row r="192" spans="1:29" s="7" customFormat="1" ht="75" customHeight="1" x14ac:dyDescent="0.25">
      <c r="A192" s="115" t="s">
        <v>431</v>
      </c>
      <c r="B192" s="115" t="s">
        <v>399</v>
      </c>
      <c r="C192" s="115" t="s">
        <v>432</v>
      </c>
      <c r="D192" s="115" t="s">
        <v>202</v>
      </c>
      <c r="E192" s="116" t="s">
        <v>352</v>
      </c>
      <c r="F192" s="116">
        <v>1</v>
      </c>
      <c r="G192" s="97" t="s">
        <v>203</v>
      </c>
      <c r="H192" s="89" t="s">
        <v>231</v>
      </c>
      <c r="I192" s="89" t="s">
        <v>113</v>
      </c>
      <c r="J192" s="87" t="s">
        <v>366</v>
      </c>
      <c r="K192" s="87" t="s">
        <v>366</v>
      </c>
      <c r="L192" s="87" t="s">
        <v>232</v>
      </c>
      <c r="M192" s="87">
        <v>6</v>
      </c>
      <c r="N192" s="87">
        <v>1</v>
      </c>
      <c r="O192" s="87">
        <f t="shared" si="0"/>
        <v>6</v>
      </c>
      <c r="P192" s="87" t="str">
        <f>VLOOKUP(O192,Rango1,2)</f>
        <v>Medio</v>
      </c>
      <c r="Q192" s="87">
        <v>10</v>
      </c>
      <c r="R192" s="87">
        <f>O192*Q192</f>
        <v>60</v>
      </c>
      <c r="S192" s="92" t="str">
        <f t="shared" si="4"/>
        <v>III</v>
      </c>
      <c r="T192" s="87" t="str">
        <f t="shared" si="5"/>
        <v>Mejorable</v>
      </c>
      <c r="U192" s="87" t="str">
        <f t="shared" si="3"/>
        <v xml:space="preserve">III Mejorar si es posible.  Sería conveniente justificar la intervención y su rentabilidad. </v>
      </c>
      <c r="V192" s="87"/>
      <c r="W192" s="87"/>
      <c r="X192" s="87"/>
      <c r="Y192" s="88" t="s">
        <v>233</v>
      </c>
      <c r="Z192" s="87"/>
      <c r="AA192" s="87"/>
      <c r="AB192" s="87"/>
      <c r="AC192" s="89"/>
    </row>
    <row r="193" spans="1:29" s="7" customFormat="1" ht="240" x14ac:dyDescent="0.25">
      <c r="A193" s="115"/>
      <c r="B193" s="115"/>
      <c r="C193" s="115"/>
      <c r="D193" s="115"/>
      <c r="E193" s="116"/>
      <c r="F193" s="116"/>
      <c r="G193" s="89" t="s">
        <v>251</v>
      </c>
      <c r="H193" s="87" t="s">
        <v>26</v>
      </c>
      <c r="I193" s="89" t="s">
        <v>143</v>
      </c>
      <c r="J193" s="87" t="s">
        <v>366</v>
      </c>
      <c r="K193" s="87" t="s">
        <v>139</v>
      </c>
      <c r="L193" s="88" t="s">
        <v>252</v>
      </c>
      <c r="M193" s="87">
        <v>2</v>
      </c>
      <c r="N193" s="87">
        <v>4</v>
      </c>
      <c r="O193" s="87">
        <f t="shared" si="0"/>
        <v>8</v>
      </c>
      <c r="P193" s="87" t="str">
        <f t="shared" si="1"/>
        <v>Medio</v>
      </c>
      <c r="Q193" s="87">
        <v>10</v>
      </c>
      <c r="R193" s="87">
        <f t="shared" si="2"/>
        <v>80</v>
      </c>
      <c r="S193" s="92" t="str">
        <f t="shared" si="4"/>
        <v>III</v>
      </c>
      <c r="T193" s="87" t="str">
        <f t="shared" si="5"/>
        <v>Mejorable</v>
      </c>
      <c r="U193" s="87" t="str">
        <f t="shared" si="3"/>
        <v xml:space="preserve">III Mejorar si es posible.  Sería conveniente justificar la intervención y su rentabilidad. </v>
      </c>
      <c r="V193" s="87"/>
      <c r="W193" s="87"/>
      <c r="X193" s="87"/>
      <c r="Y193" s="89" t="s">
        <v>317</v>
      </c>
      <c r="Z193" s="87"/>
      <c r="AA193" s="87"/>
      <c r="AB193" s="87"/>
      <c r="AC193" s="89"/>
    </row>
    <row r="194" spans="1:29" s="7" customFormat="1" ht="63" customHeight="1" x14ac:dyDescent="0.25">
      <c r="A194" s="115"/>
      <c r="B194" s="115"/>
      <c r="C194" s="115"/>
      <c r="D194" s="115"/>
      <c r="E194" s="116"/>
      <c r="F194" s="116"/>
      <c r="G194" s="89" t="s">
        <v>338</v>
      </c>
      <c r="H194" s="89" t="s">
        <v>235</v>
      </c>
      <c r="I194" s="89" t="s">
        <v>236</v>
      </c>
      <c r="J194" s="87" t="s">
        <v>366</v>
      </c>
      <c r="K194" s="87" t="s">
        <v>366</v>
      </c>
      <c r="L194" s="87" t="s">
        <v>366</v>
      </c>
      <c r="M194" s="87">
        <v>6</v>
      </c>
      <c r="N194" s="87">
        <v>1</v>
      </c>
      <c r="O194" s="87">
        <f t="shared" si="0"/>
        <v>6</v>
      </c>
      <c r="P194" s="87" t="str">
        <f>VLOOKUP(O194,Rango1,2)</f>
        <v>Medio</v>
      </c>
      <c r="Q194" s="87">
        <v>10</v>
      </c>
      <c r="R194" s="87">
        <f>O194*Q194</f>
        <v>60</v>
      </c>
      <c r="S194" s="92" t="str">
        <f t="shared" si="4"/>
        <v>III</v>
      </c>
      <c r="T194" s="87" t="str">
        <f t="shared" si="5"/>
        <v>Mejorable</v>
      </c>
      <c r="U194" s="87" t="str">
        <f t="shared" si="3"/>
        <v xml:space="preserve">III Mejorar si es posible.  Sería conveniente justificar la intervención y su rentabilidad. </v>
      </c>
      <c r="V194" s="87"/>
      <c r="W194" s="87"/>
      <c r="X194" s="87" t="s">
        <v>323</v>
      </c>
      <c r="Y194" s="87" t="s">
        <v>322</v>
      </c>
      <c r="Z194" s="87" t="s">
        <v>124</v>
      </c>
      <c r="AA194" s="87"/>
      <c r="AB194" s="87"/>
      <c r="AC194" s="89"/>
    </row>
    <row r="195" spans="1:29" s="7" customFormat="1" ht="60" customHeight="1" x14ac:dyDescent="0.25">
      <c r="A195" s="115"/>
      <c r="B195" s="115"/>
      <c r="C195" s="115"/>
      <c r="D195" s="115"/>
      <c r="E195" s="116"/>
      <c r="F195" s="116"/>
      <c r="G195" s="89" t="s">
        <v>239</v>
      </c>
      <c r="H195" s="88" t="s">
        <v>180</v>
      </c>
      <c r="I195" s="89" t="s">
        <v>240</v>
      </c>
      <c r="J195" s="87" t="s">
        <v>220</v>
      </c>
      <c r="K195" s="87" t="s">
        <v>366</v>
      </c>
      <c r="L195" s="87" t="s">
        <v>366</v>
      </c>
      <c r="M195" s="87">
        <v>2</v>
      </c>
      <c r="N195" s="87">
        <v>2</v>
      </c>
      <c r="O195" s="87">
        <f t="shared" si="0"/>
        <v>4</v>
      </c>
      <c r="P195" s="87" t="str">
        <f t="shared" si="1"/>
        <v>Bajo</v>
      </c>
      <c r="Q195" s="87">
        <v>10</v>
      </c>
      <c r="R195" s="87">
        <f t="shared" si="2"/>
        <v>40</v>
      </c>
      <c r="S195" s="92" t="str">
        <f t="shared" si="4"/>
        <v>III</v>
      </c>
      <c r="T195" s="87" t="str">
        <f t="shared" si="5"/>
        <v>Mejorable</v>
      </c>
      <c r="U195" s="87" t="str">
        <f t="shared" si="3"/>
        <v xml:space="preserve">III Mejorar si es posible.  Sería conveniente justificar la intervención y su rentabilidad. </v>
      </c>
      <c r="V195" s="87"/>
      <c r="W195" s="87"/>
      <c r="X195" s="87"/>
      <c r="Y195" s="88" t="s">
        <v>334</v>
      </c>
      <c r="Z195" s="87"/>
      <c r="AA195" s="87"/>
      <c r="AB195" s="87"/>
      <c r="AC195" s="89"/>
    </row>
    <row r="196" spans="1:29" s="7" customFormat="1" ht="75" x14ac:dyDescent="0.25">
      <c r="A196" s="115"/>
      <c r="B196" s="115"/>
      <c r="C196" s="115"/>
      <c r="D196" s="115"/>
      <c r="E196" s="116"/>
      <c r="F196" s="116"/>
      <c r="G196" s="89" t="s">
        <v>253</v>
      </c>
      <c r="H196" s="89" t="s">
        <v>245</v>
      </c>
      <c r="I196" s="89" t="s">
        <v>126</v>
      </c>
      <c r="J196" s="87" t="s">
        <v>366</v>
      </c>
      <c r="K196" s="87" t="s">
        <v>366</v>
      </c>
      <c r="L196" s="89" t="s">
        <v>336</v>
      </c>
      <c r="M196" s="87">
        <v>2</v>
      </c>
      <c r="N196" s="87">
        <v>3</v>
      </c>
      <c r="O196" s="87">
        <f t="shared" si="0"/>
        <v>6</v>
      </c>
      <c r="P196" s="87" t="str">
        <f t="shared" si="1"/>
        <v>Medio</v>
      </c>
      <c r="Q196" s="87">
        <v>10</v>
      </c>
      <c r="R196" s="87">
        <f t="shared" si="2"/>
        <v>60</v>
      </c>
      <c r="S196" s="92" t="str">
        <f t="shared" si="4"/>
        <v>III</v>
      </c>
      <c r="T196" s="87" t="str">
        <f t="shared" si="5"/>
        <v>Mejorable</v>
      </c>
      <c r="U196" s="87" t="str">
        <f t="shared" si="3"/>
        <v xml:space="preserve">III Mejorar si es posible.  Sería conveniente justificar la intervención y su rentabilidad. </v>
      </c>
      <c r="V196" s="87"/>
      <c r="W196" s="87"/>
      <c r="X196" s="87"/>
      <c r="Y196" s="88" t="s">
        <v>246</v>
      </c>
      <c r="Z196" s="87"/>
      <c r="AA196" s="87"/>
      <c r="AB196" s="87"/>
      <c r="AC196" s="89"/>
    </row>
    <row r="197" spans="1:29" s="7" customFormat="1" ht="90" customHeight="1" x14ac:dyDescent="0.25">
      <c r="A197" s="115"/>
      <c r="B197" s="115"/>
      <c r="C197" s="115"/>
      <c r="D197" s="115"/>
      <c r="E197" s="116"/>
      <c r="F197" s="116"/>
      <c r="G197" s="89" t="s">
        <v>251</v>
      </c>
      <c r="H197" s="87" t="s">
        <v>26</v>
      </c>
      <c r="I197" s="89" t="s">
        <v>144</v>
      </c>
      <c r="J197" s="87" t="s">
        <v>366</v>
      </c>
      <c r="K197" s="87" t="s">
        <v>139</v>
      </c>
      <c r="L197" s="88" t="s">
        <v>252</v>
      </c>
      <c r="M197" s="87">
        <v>2</v>
      </c>
      <c r="N197" s="87">
        <v>3</v>
      </c>
      <c r="O197" s="87">
        <f t="shared" si="0"/>
        <v>6</v>
      </c>
      <c r="P197" s="87" t="str">
        <f t="shared" ref="P197:P227" si="105">VLOOKUP(O197,Rango1,2)</f>
        <v>Medio</v>
      </c>
      <c r="Q197" s="87">
        <v>10</v>
      </c>
      <c r="R197" s="87">
        <f t="shared" ref="R197:R227" si="106">O197*Q197</f>
        <v>60</v>
      </c>
      <c r="S197" s="92" t="str">
        <f t="shared" si="4"/>
        <v>III</v>
      </c>
      <c r="T197" s="87" t="str">
        <f t="shared" si="5"/>
        <v>Mejorable</v>
      </c>
      <c r="U197" s="87" t="str">
        <f t="shared" si="3"/>
        <v xml:space="preserve">III Mejorar si es posible.  Sería conveniente justificar la intervención y su rentabilidad. </v>
      </c>
      <c r="V197" s="87"/>
      <c r="W197" s="87"/>
      <c r="X197" s="87"/>
      <c r="Y197" s="89" t="s">
        <v>317</v>
      </c>
      <c r="Z197" s="87"/>
      <c r="AA197" s="87"/>
      <c r="AB197" s="87"/>
      <c r="AC197" s="89"/>
    </row>
    <row r="198" spans="1:29" s="8" customFormat="1" ht="45" customHeight="1" x14ac:dyDescent="0.25">
      <c r="A198" s="115"/>
      <c r="B198" s="115"/>
      <c r="C198" s="115"/>
      <c r="D198" s="115"/>
      <c r="E198" s="116"/>
      <c r="F198" s="116"/>
      <c r="G198" s="88" t="s">
        <v>321</v>
      </c>
      <c r="H198" s="87" t="s">
        <v>257</v>
      </c>
      <c r="I198" s="82" t="s">
        <v>125</v>
      </c>
      <c r="J198" s="87" t="s">
        <v>366</v>
      </c>
      <c r="K198" s="87" t="s">
        <v>366</v>
      </c>
      <c r="L198" s="89" t="s">
        <v>331</v>
      </c>
      <c r="M198" s="87">
        <v>2</v>
      </c>
      <c r="N198" s="87">
        <v>3</v>
      </c>
      <c r="O198" s="87">
        <f t="shared" si="0"/>
        <v>6</v>
      </c>
      <c r="P198" s="87" t="str">
        <f t="shared" si="105"/>
        <v>Medio</v>
      </c>
      <c r="Q198" s="87">
        <v>10</v>
      </c>
      <c r="R198" s="87">
        <f t="shared" si="106"/>
        <v>60</v>
      </c>
      <c r="S198" s="92" t="str">
        <f t="shared" si="4"/>
        <v>III</v>
      </c>
      <c r="T198" s="87" t="str">
        <f t="shared" si="5"/>
        <v>Mejorable</v>
      </c>
      <c r="U198" s="87" t="str">
        <f t="shared" si="3"/>
        <v xml:space="preserve">III Mejorar si es posible.  Sería conveniente justificar la intervención y su rentabilidad. </v>
      </c>
      <c r="V198" s="87"/>
      <c r="W198" s="87"/>
      <c r="X198" s="87" t="s">
        <v>332</v>
      </c>
      <c r="Y198" s="90" t="s">
        <v>333</v>
      </c>
      <c r="Z198" s="88" t="s">
        <v>254</v>
      </c>
      <c r="AA198" s="87"/>
      <c r="AB198" s="87"/>
      <c r="AC198" s="89"/>
    </row>
    <row r="199" spans="1:29" s="8" customFormat="1" ht="60" customHeight="1" x14ac:dyDescent="0.25">
      <c r="A199" s="115"/>
      <c r="B199" s="115"/>
      <c r="C199" s="115"/>
      <c r="D199" s="115"/>
      <c r="E199" s="116"/>
      <c r="F199" s="116"/>
      <c r="G199" s="101" t="s">
        <v>239</v>
      </c>
      <c r="H199" s="88" t="s">
        <v>180</v>
      </c>
      <c r="I199" s="97" t="s">
        <v>240</v>
      </c>
      <c r="J199" s="87" t="s">
        <v>220</v>
      </c>
      <c r="K199" s="87" t="s">
        <v>366</v>
      </c>
      <c r="L199" s="87" t="s">
        <v>366</v>
      </c>
      <c r="M199" s="87">
        <v>2</v>
      </c>
      <c r="N199" s="87">
        <v>2</v>
      </c>
      <c r="O199" s="87">
        <f t="shared" si="0"/>
        <v>4</v>
      </c>
      <c r="P199" s="87" t="str">
        <f t="shared" si="105"/>
        <v>Bajo</v>
      </c>
      <c r="Q199" s="87">
        <v>10</v>
      </c>
      <c r="R199" s="87">
        <f t="shared" si="106"/>
        <v>40</v>
      </c>
      <c r="S199" s="92" t="str">
        <f t="shared" si="4"/>
        <v>III</v>
      </c>
      <c r="T199" s="87" t="str">
        <f t="shared" si="5"/>
        <v>Mejorable</v>
      </c>
      <c r="U199" s="87" t="str">
        <f t="shared" si="3"/>
        <v xml:space="preserve">III Mejorar si es posible.  Sería conveniente justificar la intervención y su rentabilidad. </v>
      </c>
      <c r="V199" s="87"/>
      <c r="W199" s="87"/>
      <c r="X199" s="87"/>
      <c r="Y199" s="88" t="s">
        <v>334</v>
      </c>
      <c r="Z199" s="87"/>
      <c r="AA199" s="87"/>
      <c r="AB199" s="87"/>
      <c r="AC199" s="97"/>
    </row>
    <row r="200" spans="1:29" s="7" customFormat="1" ht="45" customHeight="1" x14ac:dyDescent="0.25">
      <c r="A200" s="115"/>
      <c r="B200" s="115"/>
      <c r="C200" s="115"/>
      <c r="D200" s="115"/>
      <c r="E200" s="116"/>
      <c r="F200" s="116"/>
      <c r="G200" s="97" t="s">
        <v>204</v>
      </c>
      <c r="H200" s="97" t="s">
        <v>248</v>
      </c>
      <c r="I200" s="97" t="s">
        <v>138</v>
      </c>
      <c r="J200" s="87" t="s">
        <v>366</v>
      </c>
      <c r="K200" s="87" t="s">
        <v>366</v>
      </c>
      <c r="L200" s="87" t="s">
        <v>366</v>
      </c>
      <c r="M200" s="87">
        <v>2</v>
      </c>
      <c r="N200" s="87">
        <v>2</v>
      </c>
      <c r="O200" s="87">
        <f t="shared" ref="O200:O201" si="107">M200*N200</f>
        <v>4</v>
      </c>
      <c r="P200" s="87" t="str">
        <f t="shared" ref="P200:P202" si="108">VLOOKUP(O200,Rango1,2)</f>
        <v>Bajo</v>
      </c>
      <c r="Q200" s="87">
        <v>10</v>
      </c>
      <c r="R200" s="87">
        <f t="shared" ref="R200:R201" si="109">O200*Q200</f>
        <v>40</v>
      </c>
      <c r="S200" s="92" t="str">
        <f t="shared" ref="S200:S202" si="110">IF(AND(R200&gt;1,R200&lt;=20),"IV",IF(AND(R200&gt;=40,R200&lt;=120),"III",IF(AND(R200&gt;=150,R200&lt;=500),"II",IF(AND(R200&gt;=600,R200&lt;=4000),"I","0"))))</f>
        <v>III</v>
      </c>
      <c r="T200" s="87" t="str">
        <f t="shared" ref="T200:T202" si="111">IF(S200="III","Mejorable",IF(S200="IV","Aceptable",IF(S200="II","Aceptable con control especifico",IF(S200="I","No Aceptable",0))))</f>
        <v>Mejorable</v>
      </c>
      <c r="U200" s="87" t="str">
        <f t="shared" ref="U200:U201" si="112">VLOOKUP(R200,Rango2,2)</f>
        <v xml:space="preserve">III Mejorar si es posible.  Sería conveniente justificar la intervención y su rentabilidad. </v>
      </c>
      <c r="V200" s="87"/>
      <c r="W200" s="87"/>
      <c r="X200" s="87"/>
      <c r="Y200" s="97" t="s">
        <v>318</v>
      </c>
      <c r="Z200" s="87"/>
      <c r="AA200" s="87"/>
      <c r="AB200" s="87"/>
      <c r="AC200" s="97"/>
    </row>
    <row r="201" spans="1:29" s="8" customFormat="1" ht="45" customHeight="1" x14ac:dyDescent="0.25">
      <c r="A201" s="115"/>
      <c r="B201" s="115"/>
      <c r="C201" s="115"/>
      <c r="D201" s="115"/>
      <c r="E201" s="116"/>
      <c r="F201" s="116"/>
      <c r="G201" s="88" t="s">
        <v>267</v>
      </c>
      <c r="H201" s="97" t="s">
        <v>120</v>
      </c>
      <c r="I201" s="88" t="s">
        <v>152</v>
      </c>
      <c r="J201" s="87" t="s">
        <v>366</v>
      </c>
      <c r="K201" s="87" t="s">
        <v>366</v>
      </c>
      <c r="L201" s="87" t="s">
        <v>366</v>
      </c>
      <c r="M201" s="87">
        <v>2</v>
      </c>
      <c r="N201" s="86">
        <v>4</v>
      </c>
      <c r="O201" s="87">
        <f t="shared" si="107"/>
        <v>8</v>
      </c>
      <c r="P201" s="87" t="str">
        <f t="shared" si="108"/>
        <v>Medio</v>
      </c>
      <c r="Q201" s="87">
        <v>10</v>
      </c>
      <c r="R201" s="87">
        <f t="shared" si="109"/>
        <v>80</v>
      </c>
      <c r="S201" s="92" t="str">
        <f t="shared" si="110"/>
        <v>III</v>
      </c>
      <c r="T201" s="87" t="str">
        <f t="shared" si="111"/>
        <v>Mejorable</v>
      </c>
      <c r="U201" s="87" t="str">
        <f t="shared" si="112"/>
        <v xml:space="preserve">III Mejorar si es posible.  Sería conveniente justificar la intervención y su rentabilidad. </v>
      </c>
      <c r="V201" s="96"/>
      <c r="W201" s="96"/>
      <c r="X201" s="96"/>
      <c r="Y201" s="97" t="s">
        <v>153</v>
      </c>
      <c r="Z201" s="96"/>
      <c r="AA201" s="97"/>
      <c r="AB201" s="97"/>
      <c r="AC201" s="97"/>
    </row>
    <row r="202" spans="1:29" s="8" customFormat="1" ht="79.5" customHeight="1" x14ac:dyDescent="0.25">
      <c r="A202" s="115"/>
      <c r="B202" s="115"/>
      <c r="C202" s="115"/>
      <c r="D202" s="115"/>
      <c r="E202" s="116"/>
      <c r="F202" s="116"/>
      <c r="G202" s="67" t="s">
        <v>145</v>
      </c>
      <c r="H202" s="96" t="s">
        <v>356</v>
      </c>
      <c r="I202" s="68" t="s">
        <v>137</v>
      </c>
      <c r="J202" s="87" t="s">
        <v>366</v>
      </c>
      <c r="K202" s="87" t="s">
        <v>366</v>
      </c>
      <c r="L202" s="87" t="s">
        <v>366</v>
      </c>
      <c r="M202" s="87">
        <v>6</v>
      </c>
      <c r="N202" s="87">
        <v>3</v>
      </c>
      <c r="O202" s="87">
        <f>M202*N202</f>
        <v>18</v>
      </c>
      <c r="P202" s="87" t="str">
        <f t="shared" si="108"/>
        <v>Alto</v>
      </c>
      <c r="Q202" s="87">
        <v>10</v>
      </c>
      <c r="R202" s="87">
        <f>O202*Q202</f>
        <v>180</v>
      </c>
      <c r="S202" s="92" t="str">
        <f t="shared" si="110"/>
        <v>II</v>
      </c>
      <c r="T202" s="87" t="str">
        <f t="shared" si="111"/>
        <v>Aceptable con control especifico</v>
      </c>
      <c r="U202" s="87" t="str">
        <f>VLOOKUP(R202,Rango2,2)</f>
        <v>II Corregir y adoptar medidas de control inmediato.  Sin embargo, suspenda actividades si el nivel de consecuencia está por encima de 60.</v>
      </c>
      <c r="V202" s="97"/>
      <c r="W202" s="97"/>
      <c r="X202" s="97"/>
      <c r="Y202" s="88" t="s">
        <v>367</v>
      </c>
      <c r="Z202" s="97"/>
      <c r="AA202" s="97"/>
      <c r="AB202" s="97"/>
      <c r="AC202" s="97"/>
    </row>
    <row r="203" spans="1:29" s="8" customFormat="1" ht="60" customHeight="1" x14ac:dyDescent="0.25">
      <c r="A203" s="117" t="s">
        <v>196</v>
      </c>
      <c r="B203" s="127" t="s">
        <v>397</v>
      </c>
      <c r="C203" s="127" t="s">
        <v>353</v>
      </c>
      <c r="D203" s="127" t="s">
        <v>353</v>
      </c>
      <c r="E203" s="121" t="s">
        <v>352</v>
      </c>
      <c r="F203" s="121">
        <v>143</v>
      </c>
      <c r="G203" s="98" t="s">
        <v>115</v>
      </c>
      <c r="H203" s="97" t="s">
        <v>231</v>
      </c>
      <c r="I203" s="97" t="s">
        <v>113</v>
      </c>
      <c r="J203" s="87" t="s">
        <v>366</v>
      </c>
      <c r="K203" s="87" t="s">
        <v>366</v>
      </c>
      <c r="L203" s="87" t="s">
        <v>232</v>
      </c>
      <c r="M203" s="87">
        <v>6</v>
      </c>
      <c r="N203" s="87">
        <v>1</v>
      </c>
      <c r="O203" s="87">
        <f t="shared" ref="O203:O209" si="113">M203*N203</f>
        <v>6</v>
      </c>
      <c r="P203" s="87" t="str">
        <f t="shared" ref="P203:P209" si="114">VLOOKUP(O203,Rango1,2)</f>
        <v>Medio</v>
      </c>
      <c r="Q203" s="87">
        <v>10</v>
      </c>
      <c r="R203" s="87">
        <f t="shared" ref="R203:R209" si="115">O203*Q203</f>
        <v>60</v>
      </c>
      <c r="S203" s="92" t="str">
        <f t="shared" ref="S203:S209" si="116">IF(AND(R203&gt;1,R203&lt;=20),"IV",IF(AND(R203&gt;=40,R203&lt;=120),"III",IF(AND(R203&gt;=150,R203&lt;=500),"II",IF(AND(R203&gt;=600,R203&lt;=4000),"I","0"))))</f>
        <v>III</v>
      </c>
      <c r="T203" s="87" t="str">
        <f t="shared" ref="T203:T209" si="117">IF(S203="III","Mejorable",IF(S203="IV","Aceptable",IF(S203="II","Aceptable con control especifico",IF(S203="I","No Aceptable",0))))</f>
        <v>Mejorable</v>
      </c>
      <c r="U203" s="87" t="str">
        <f t="shared" ref="U203:U209" si="118">VLOOKUP(R203,Rango2,2)</f>
        <v xml:space="preserve">III Mejorar si es posible.  Sería conveniente justificar la intervención y su rentabilidad. </v>
      </c>
      <c r="V203" s="87"/>
      <c r="W203" s="87"/>
      <c r="X203" s="87"/>
      <c r="Y203" s="88" t="s">
        <v>255</v>
      </c>
      <c r="Z203" s="87"/>
      <c r="AA203" s="87"/>
      <c r="AB203" s="87"/>
      <c r="AC203" s="97"/>
    </row>
    <row r="204" spans="1:29" s="8" customFormat="1" ht="90" customHeight="1" x14ac:dyDescent="0.25">
      <c r="A204" s="118"/>
      <c r="B204" s="128"/>
      <c r="C204" s="128"/>
      <c r="D204" s="128"/>
      <c r="E204" s="122"/>
      <c r="F204" s="122"/>
      <c r="G204" s="99" t="s">
        <v>251</v>
      </c>
      <c r="H204" s="87" t="s">
        <v>26</v>
      </c>
      <c r="I204" s="97" t="s">
        <v>143</v>
      </c>
      <c r="J204" s="87" t="s">
        <v>366</v>
      </c>
      <c r="K204" s="87" t="s">
        <v>139</v>
      </c>
      <c r="L204" s="88" t="s">
        <v>252</v>
      </c>
      <c r="M204" s="87">
        <v>2</v>
      </c>
      <c r="N204" s="87">
        <v>4</v>
      </c>
      <c r="O204" s="87">
        <f t="shared" si="113"/>
        <v>8</v>
      </c>
      <c r="P204" s="87" t="str">
        <f t="shared" si="114"/>
        <v>Medio</v>
      </c>
      <c r="Q204" s="87">
        <v>10</v>
      </c>
      <c r="R204" s="87">
        <f t="shared" si="115"/>
        <v>80</v>
      </c>
      <c r="S204" s="92" t="str">
        <f t="shared" si="116"/>
        <v>III</v>
      </c>
      <c r="T204" s="87" t="str">
        <f t="shared" si="117"/>
        <v>Mejorable</v>
      </c>
      <c r="U204" s="87" t="str">
        <f t="shared" si="118"/>
        <v xml:space="preserve">III Mejorar si es posible.  Sería conveniente justificar la intervención y su rentabilidad. </v>
      </c>
      <c r="V204" s="87"/>
      <c r="W204" s="87"/>
      <c r="X204" s="87"/>
      <c r="Y204" s="97" t="s">
        <v>317</v>
      </c>
      <c r="Z204" s="87"/>
      <c r="AA204" s="87"/>
      <c r="AB204" s="87"/>
      <c r="AC204" s="97"/>
    </row>
    <row r="205" spans="1:29" s="8" customFormat="1" ht="90" customHeight="1" x14ac:dyDescent="0.25">
      <c r="A205" s="118"/>
      <c r="B205" s="128"/>
      <c r="C205" s="128"/>
      <c r="D205" s="128"/>
      <c r="E205" s="122"/>
      <c r="F205" s="122"/>
      <c r="G205" s="99" t="s">
        <v>256</v>
      </c>
      <c r="H205" s="87" t="s">
        <v>26</v>
      </c>
      <c r="I205" s="97" t="s">
        <v>122</v>
      </c>
      <c r="J205" s="87" t="s">
        <v>366</v>
      </c>
      <c r="K205" s="87" t="s">
        <v>139</v>
      </c>
      <c r="L205" s="88" t="s">
        <v>252</v>
      </c>
      <c r="M205" s="87">
        <v>2</v>
      </c>
      <c r="N205" s="87">
        <v>3</v>
      </c>
      <c r="O205" s="87">
        <f t="shared" si="113"/>
        <v>6</v>
      </c>
      <c r="P205" s="87" t="str">
        <f t="shared" si="114"/>
        <v>Medio</v>
      </c>
      <c r="Q205" s="87">
        <v>10</v>
      </c>
      <c r="R205" s="87">
        <f t="shared" si="115"/>
        <v>60</v>
      </c>
      <c r="S205" s="92" t="str">
        <f t="shared" si="116"/>
        <v>III</v>
      </c>
      <c r="T205" s="87" t="str">
        <f t="shared" si="117"/>
        <v>Mejorable</v>
      </c>
      <c r="U205" s="87" t="str">
        <f t="shared" si="118"/>
        <v xml:space="preserve">III Mejorar si es posible.  Sería conveniente justificar la intervención y su rentabilidad. </v>
      </c>
      <c r="V205" s="87"/>
      <c r="W205" s="87"/>
      <c r="X205" s="87"/>
      <c r="Y205" s="97" t="s">
        <v>317</v>
      </c>
      <c r="Z205" s="87"/>
      <c r="AA205" s="87"/>
      <c r="AB205" s="87"/>
      <c r="AC205" s="97"/>
    </row>
    <row r="206" spans="1:29" s="8" customFormat="1" ht="75" x14ac:dyDescent="0.25">
      <c r="A206" s="118"/>
      <c r="B206" s="128"/>
      <c r="C206" s="128"/>
      <c r="D206" s="128"/>
      <c r="E206" s="122"/>
      <c r="F206" s="122"/>
      <c r="G206" s="98" t="s">
        <v>253</v>
      </c>
      <c r="H206" s="66" t="s">
        <v>245</v>
      </c>
      <c r="I206" s="97" t="s">
        <v>126</v>
      </c>
      <c r="J206" s="87" t="s">
        <v>366</v>
      </c>
      <c r="K206" s="87" t="s">
        <v>366</v>
      </c>
      <c r="L206" s="97" t="s">
        <v>336</v>
      </c>
      <c r="M206" s="87">
        <v>6</v>
      </c>
      <c r="N206" s="87">
        <v>2</v>
      </c>
      <c r="O206" s="87">
        <f t="shared" si="113"/>
        <v>12</v>
      </c>
      <c r="P206" s="87" t="str">
        <f t="shared" si="114"/>
        <v>Alto</v>
      </c>
      <c r="Q206" s="87">
        <v>10</v>
      </c>
      <c r="R206" s="87">
        <f t="shared" si="115"/>
        <v>120</v>
      </c>
      <c r="S206" s="92" t="str">
        <f t="shared" si="116"/>
        <v>III</v>
      </c>
      <c r="T206" s="87" t="str">
        <f t="shared" si="117"/>
        <v>Mejorable</v>
      </c>
      <c r="U206" s="87" t="str">
        <f t="shared" si="118"/>
        <v xml:space="preserve">III Mejorar si es posible.  Sería conveniente justificar la intervención y su rentabilidad. </v>
      </c>
      <c r="V206" s="87"/>
      <c r="W206" s="87"/>
      <c r="X206" s="87"/>
      <c r="Y206" s="88" t="s">
        <v>246</v>
      </c>
      <c r="Z206" s="87"/>
      <c r="AA206" s="87"/>
      <c r="AB206" s="87"/>
      <c r="AC206" s="97"/>
    </row>
    <row r="207" spans="1:29" s="8" customFormat="1" ht="45" customHeight="1" x14ac:dyDescent="0.25">
      <c r="A207" s="118"/>
      <c r="B207" s="128"/>
      <c r="C207" s="128"/>
      <c r="D207" s="128"/>
      <c r="E207" s="122"/>
      <c r="F207" s="122"/>
      <c r="G207" s="100" t="s">
        <v>321</v>
      </c>
      <c r="H207" s="87" t="s">
        <v>257</v>
      </c>
      <c r="I207" s="82" t="s">
        <v>125</v>
      </c>
      <c r="J207" s="87" t="s">
        <v>366</v>
      </c>
      <c r="K207" s="87" t="s">
        <v>366</v>
      </c>
      <c r="L207" s="97" t="s">
        <v>331</v>
      </c>
      <c r="M207" s="87">
        <v>2</v>
      </c>
      <c r="N207" s="87">
        <v>3</v>
      </c>
      <c r="O207" s="87">
        <f t="shared" si="113"/>
        <v>6</v>
      </c>
      <c r="P207" s="87" t="str">
        <f t="shared" si="114"/>
        <v>Medio</v>
      </c>
      <c r="Q207" s="87">
        <v>10</v>
      </c>
      <c r="R207" s="87">
        <f t="shared" si="115"/>
        <v>60</v>
      </c>
      <c r="S207" s="92" t="str">
        <f t="shared" si="116"/>
        <v>III</v>
      </c>
      <c r="T207" s="87" t="str">
        <f t="shared" si="117"/>
        <v>Mejorable</v>
      </c>
      <c r="U207" s="87" t="str">
        <f t="shared" si="118"/>
        <v xml:space="preserve">III Mejorar si es posible.  Sería conveniente justificar la intervención y su rentabilidad. </v>
      </c>
      <c r="V207" s="87"/>
      <c r="W207" s="87"/>
      <c r="X207" s="87" t="s">
        <v>332</v>
      </c>
      <c r="Y207" s="90" t="s">
        <v>333</v>
      </c>
      <c r="Z207" s="88" t="s">
        <v>254</v>
      </c>
      <c r="AA207" s="87"/>
      <c r="AB207" s="87"/>
      <c r="AC207" s="97"/>
    </row>
    <row r="208" spans="1:29" s="8" customFormat="1" ht="45" customHeight="1" x14ac:dyDescent="0.25">
      <c r="A208" s="118"/>
      <c r="B208" s="128"/>
      <c r="C208" s="128"/>
      <c r="D208" s="128"/>
      <c r="E208" s="122"/>
      <c r="F208" s="122"/>
      <c r="G208" s="98" t="s">
        <v>204</v>
      </c>
      <c r="H208" s="65" t="s">
        <v>248</v>
      </c>
      <c r="I208" s="87" t="s">
        <v>138</v>
      </c>
      <c r="J208" s="87" t="s">
        <v>366</v>
      </c>
      <c r="K208" s="87" t="s">
        <v>366</v>
      </c>
      <c r="L208" s="87" t="s">
        <v>366</v>
      </c>
      <c r="M208" s="87">
        <v>2</v>
      </c>
      <c r="N208" s="87">
        <v>2</v>
      </c>
      <c r="O208" s="87">
        <f t="shared" si="113"/>
        <v>4</v>
      </c>
      <c r="P208" s="87" t="str">
        <f t="shared" si="114"/>
        <v>Bajo</v>
      </c>
      <c r="Q208" s="87">
        <v>10</v>
      </c>
      <c r="R208" s="87">
        <f t="shared" si="115"/>
        <v>40</v>
      </c>
      <c r="S208" s="92" t="str">
        <f t="shared" si="116"/>
        <v>III</v>
      </c>
      <c r="T208" s="87" t="str">
        <f t="shared" si="117"/>
        <v>Mejorable</v>
      </c>
      <c r="U208" s="87" t="str">
        <f t="shared" si="118"/>
        <v xml:space="preserve">III Mejorar si es posible.  Sería conveniente justificar la intervención y su rentabilidad. </v>
      </c>
      <c r="V208" s="87"/>
      <c r="W208" s="87"/>
      <c r="X208" s="87"/>
      <c r="Y208" s="97" t="s">
        <v>318</v>
      </c>
      <c r="Z208" s="87"/>
      <c r="AA208" s="87"/>
      <c r="AB208" s="87"/>
      <c r="AC208" s="97"/>
    </row>
    <row r="209" spans="1:29" s="8" customFormat="1" ht="60" customHeight="1" x14ac:dyDescent="0.25">
      <c r="A209" s="119"/>
      <c r="B209" s="129"/>
      <c r="C209" s="129"/>
      <c r="D209" s="129"/>
      <c r="E209" s="123"/>
      <c r="F209" s="123"/>
      <c r="G209" s="101" t="s">
        <v>239</v>
      </c>
      <c r="H209" s="88" t="s">
        <v>180</v>
      </c>
      <c r="I209" s="97" t="s">
        <v>240</v>
      </c>
      <c r="J209" s="87" t="s">
        <v>220</v>
      </c>
      <c r="K209" s="87" t="s">
        <v>366</v>
      </c>
      <c r="L209" s="87" t="s">
        <v>366</v>
      </c>
      <c r="M209" s="87">
        <v>2</v>
      </c>
      <c r="N209" s="87">
        <v>2</v>
      </c>
      <c r="O209" s="87">
        <f t="shared" si="113"/>
        <v>4</v>
      </c>
      <c r="P209" s="87" t="str">
        <f t="shared" si="114"/>
        <v>Bajo</v>
      </c>
      <c r="Q209" s="87">
        <v>10</v>
      </c>
      <c r="R209" s="87">
        <f t="shared" si="115"/>
        <v>40</v>
      </c>
      <c r="S209" s="92" t="str">
        <f t="shared" si="116"/>
        <v>III</v>
      </c>
      <c r="T209" s="87" t="str">
        <f t="shared" si="117"/>
        <v>Mejorable</v>
      </c>
      <c r="U209" s="87" t="str">
        <f t="shared" si="118"/>
        <v xml:space="preserve">III Mejorar si es posible.  Sería conveniente justificar la intervención y su rentabilidad. </v>
      </c>
      <c r="V209" s="87"/>
      <c r="W209" s="87"/>
      <c r="X209" s="87"/>
      <c r="Y209" s="88" t="s">
        <v>334</v>
      </c>
      <c r="Z209" s="87"/>
      <c r="AA209" s="87"/>
      <c r="AB209" s="87"/>
      <c r="AC209" s="97"/>
    </row>
    <row r="210" spans="1:29" s="8" customFormat="1" ht="79.5" customHeight="1" x14ac:dyDescent="0.25">
      <c r="A210" s="117" t="s">
        <v>196</v>
      </c>
      <c r="B210" s="117" t="s">
        <v>179</v>
      </c>
      <c r="C210" s="117" t="s">
        <v>135</v>
      </c>
      <c r="D210" s="124" t="s">
        <v>136</v>
      </c>
      <c r="E210" s="121" t="s">
        <v>352</v>
      </c>
      <c r="F210" s="121">
        <v>143</v>
      </c>
      <c r="G210" s="67" t="s">
        <v>145</v>
      </c>
      <c r="H210" s="85" t="s">
        <v>356</v>
      </c>
      <c r="I210" s="68" t="s">
        <v>137</v>
      </c>
      <c r="J210" s="87" t="s">
        <v>366</v>
      </c>
      <c r="K210" s="87" t="s">
        <v>366</v>
      </c>
      <c r="L210" s="87" t="s">
        <v>366</v>
      </c>
      <c r="M210" s="87">
        <v>6</v>
      </c>
      <c r="N210" s="87">
        <v>3</v>
      </c>
      <c r="O210" s="87">
        <f>M210*N210</f>
        <v>18</v>
      </c>
      <c r="P210" s="87" t="str">
        <f t="shared" si="105"/>
        <v>Alto</v>
      </c>
      <c r="Q210" s="87">
        <v>10</v>
      </c>
      <c r="R210" s="87">
        <f>O210*Q210</f>
        <v>180</v>
      </c>
      <c r="S210" s="92" t="str">
        <f t="shared" si="4"/>
        <v>II</v>
      </c>
      <c r="T210" s="87" t="str">
        <f t="shared" si="5"/>
        <v>Aceptable con control especifico</v>
      </c>
      <c r="U210" s="87" t="str">
        <f>VLOOKUP(R210,Rango2,2)</f>
        <v>II Corregir y adoptar medidas de control inmediato.  Sin embargo, suspenda actividades si el nivel de consecuencia está por encima de 60.</v>
      </c>
      <c r="V210" s="89"/>
      <c r="W210" s="89"/>
      <c r="X210" s="89"/>
      <c r="Y210" s="88" t="s">
        <v>367</v>
      </c>
      <c r="Z210" s="89"/>
      <c r="AA210" s="89"/>
      <c r="AB210" s="89"/>
      <c r="AC210" s="89"/>
    </row>
    <row r="211" spans="1:29" s="8" customFormat="1" ht="45" customHeight="1" x14ac:dyDescent="0.25">
      <c r="A211" s="118"/>
      <c r="B211" s="118"/>
      <c r="C211" s="118"/>
      <c r="D211" s="125"/>
      <c r="E211" s="122"/>
      <c r="F211" s="122"/>
      <c r="G211" s="85" t="s">
        <v>123</v>
      </c>
      <c r="H211" s="85" t="s">
        <v>241</v>
      </c>
      <c r="I211" s="89" t="s">
        <v>146</v>
      </c>
      <c r="J211" s="87" t="s">
        <v>242</v>
      </c>
      <c r="K211" s="87" t="s">
        <v>366</v>
      </c>
      <c r="L211" s="87" t="s">
        <v>366</v>
      </c>
      <c r="M211" s="87">
        <v>2</v>
      </c>
      <c r="N211" s="87">
        <v>3</v>
      </c>
      <c r="O211" s="87">
        <f t="shared" ref="O211:O225" si="119">M211*N211</f>
        <v>6</v>
      </c>
      <c r="P211" s="87" t="str">
        <f t="shared" si="105"/>
        <v>Medio</v>
      </c>
      <c r="Q211" s="87">
        <v>10</v>
      </c>
      <c r="R211" s="87">
        <f>O211*Q211</f>
        <v>60</v>
      </c>
      <c r="S211" s="92" t="str">
        <f t="shared" si="4"/>
        <v>III</v>
      </c>
      <c r="T211" s="87" t="str">
        <f t="shared" si="5"/>
        <v>Mejorable</v>
      </c>
      <c r="U211" s="87" t="str">
        <f t="shared" ref="U211:U225" si="120">VLOOKUP(R211,Rango2,2)</f>
        <v xml:space="preserve">III Mejorar si es posible.  Sería conveniente justificar la intervención y su rentabilidad. </v>
      </c>
      <c r="V211" s="89"/>
      <c r="W211" s="89"/>
      <c r="X211" s="89"/>
      <c r="Y211" s="82" t="s">
        <v>335</v>
      </c>
      <c r="Z211" s="87"/>
      <c r="AA211" s="65" t="s">
        <v>311</v>
      </c>
      <c r="AB211" s="89"/>
      <c r="AC211" s="89"/>
    </row>
    <row r="212" spans="1:29" s="7" customFormat="1" ht="71.25" customHeight="1" x14ac:dyDescent="0.25">
      <c r="A212" s="118"/>
      <c r="B212" s="118"/>
      <c r="C212" s="118"/>
      <c r="D212" s="125"/>
      <c r="E212" s="122"/>
      <c r="F212" s="122"/>
      <c r="G212" s="89" t="s">
        <v>244</v>
      </c>
      <c r="H212" s="66" t="s">
        <v>245</v>
      </c>
      <c r="I212" s="87" t="s">
        <v>126</v>
      </c>
      <c r="J212" s="87" t="s">
        <v>366</v>
      </c>
      <c r="K212" s="87" t="s">
        <v>366</v>
      </c>
      <c r="L212" s="89" t="s">
        <v>336</v>
      </c>
      <c r="M212" s="87">
        <v>2</v>
      </c>
      <c r="N212" s="87">
        <v>4</v>
      </c>
      <c r="O212" s="87">
        <f t="shared" si="119"/>
        <v>8</v>
      </c>
      <c r="P212" s="87" t="str">
        <f t="shared" si="105"/>
        <v>Medio</v>
      </c>
      <c r="Q212" s="87">
        <v>10</v>
      </c>
      <c r="R212" s="87">
        <f>O212*Q212</f>
        <v>80</v>
      </c>
      <c r="S212" s="92" t="str">
        <f t="shared" si="4"/>
        <v>III</v>
      </c>
      <c r="T212" s="87" t="str">
        <f t="shared" si="5"/>
        <v>Mejorable</v>
      </c>
      <c r="U212" s="87" t="str">
        <f t="shared" si="120"/>
        <v xml:space="preserve">III Mejorar si es posible.  Sería conveniente justificar la intervención y su rentabilidad. </v>
      </c>
      <c r="V212" s="87"/>
      <c r="W212" s="87"/>
      <c r="X212" s="87"/>
      <c r="Y212" s="88" t="s">
        <v>246</v>
      </c>
      <c r="Z212" s="87"/>
      <c r="AA212" s="87"/>
      <c r="AB212" s="87"/>
      <c r="AC212" s="89"/>
    </row>
    <row r="213" spans="1:29" s="8" customFormat="1" ht="90" customHeight="1" x14ac:dyDescent="0.25">
      <c r="A213" s="119"/>
      <c r="B213" s="119"/>
      <c r="C213" s="119"/>
      <c r="D213" s="126"/>
      <c r="E213" s="123"/>
      <c r="F213" s="123"/>
      <c r="G213" s="87" t="s">
        <v>258</v>
      </c>
      <c r="H213" s="87" t="s">
        <v>26</v>
      </c>
      <c r="I213" s="87" t="s">
        <v>259</v>
      </c>
      <c r="J213" s="87" t="s">
        <v>366</v>
      </c>
      <c r="K213" s="87" t="s">
        <v>139</v>
      </c>
      <c r="L213" s="88" t="s">
        <v>252</v>
      </c>
      <c r="M213" s="87">
        <v>2</v>
      </c>
      <c r="N213" s="86">
        <v>4</v>
      </c>
      <c r="O213" s="87">
        <f t="shared" si="119"/>
        <v>8</v>
      </c>
      <c r="P213" s="87" t="str">
        <f>VLOOKUP(O213,Rango1,2)</f>
        <v>Medio</v>
      </c>
      <c r="Q213" s="87">
        <v>10</v>
      </c>
      <c r="R213" s="87">
        <f t="shared" si="106"/>
        <v>80</v>
      </c>
      <c r="S213" s="92" t="str">
        <f t="shared" si="4"/>
        <v>III</v>
      </c>
      <c r="T213" s="87" t="str">
        <f t="shared" si="5"/>
        <v>Mejorable</v>
      </c>
      <c r="U213" s="87" t="str">
        <f t="shared" si="120"/>
        <v xml:space="preserve">III Mejorar si es posible.  Sería conveniente justificar la intervención y su rentabilidad. </v>
      </c>
      <c r="V213" s="89"/>
      <c r="W213" s="89"/>
      <c r="X213" s="89"/>
      <c r="Y213" s="89" t="s">
        <v>317</v>
      </c>
      <c r="Z213" s="89"/>
      <c r="AA213" s="89"/>
      <c r="AB213" s="89"/>
      <c r="AC213" s="89"/>
    </row>
    <row r="214" spans="1:29" s="8" customFormat="1" ht="90" customHeight="1" x14ac:dyDescent="0.25">
      <c r="A214" s="130" t="s">
        <v>435</v>
      </c>
      <c r="B214" s="117" t="s">
        <v>436</v>
      </c>
      <c r="C214" s="117" t="s">
        <v>437</v>
      </c>
      <c r="D214" s="124" t="s">
        <v>438</v>
      </c>
      <c r="E214" s="121" t="s">
        <v>352</v>
      </c>
      <c r="F214" s="121">
        <v>4</v>
      </c>
      <c r="G214" s="87" t="s">
        <v>258</v>
      </c>
      <c r="H214" s="87" t="s">
        <v>26</v>
      </c>
      <c r="I214" s="87" t="s">
        <v>259</v>
      </c>
      <c r="J214" s="87" t="s">
        <v>366</v>
      </c>
      <c r="K214" s="87" t="s">
        <v>139</v>
      </c>
      <c r="L214" s="88" t="s">
        <v>252</v>
      </c>
      <c r="M214" s="87">
        <v>2</v>
      </c>
      <c r="N214" s="86">
        <v>4</v>
      </c>
      <c r="O214" s="87">
        <f t="shared" ref="O214" si="121">M214*N214</f>
        <v>8</v>
      </c>
      <c r="P214" s="87" t="str">
        <f>VLOOKUP(O214,Rango1,2)</f>
        <v>Medio</v>
      </c>
      <c r="Q214" s="87">
        <v>10</v>
      </c>
      <c r="R214" s="87">
        <f t="shared" ref="R214" si="122">O214*Q214</f>
        <v>80</v>
      </c>
      <c r="S214" s="92" t="str">
        <f t="shared" ref="S214:S220" si="123">IF(AND(R214&gt;1,R214&lt;=20),"IV",IF(AND(R214&gt;=40,R214&lt;=120),"III",IF(AND(R214&gt;=150,R214&lt;=500),"II",IF(AND(R214&gt;=600,R214&lt;=4000),"I","0"))))</f>
        <v>III</v>
      </c>
      <c r="T214" s="87" t="str">
        <f t="shared" ref="T214:T220" si="124">IF(S214="III","Mejorable",IF(S214="IV","Aceptable",IF(S214="II","Aceptable con control especifico",IF(S214="I","No Aceptable",0))))</f>
        <v>Mejorable</v>
      </c>
      <c r="U214" s="87" t="str">
        <f t="shared" ref="U214" si="125">VLOOKUP(R214,Rango2,2)</f>
        <v xml:space="preserve">III Mejorar si es posible.  Sería conveniente justificar la intervención y su rentabilidad. </v>
      </c>
      <c r="V214" s="106"/>
      <c r="W214" s="106"/>
      <c r="X214" s="106"/>
      <c r="Y214" s="106" t="s">
        <v>317</v>
      </c>
      <c r="Z214" s="106"/>
      <c r="AA214" s="106"/>
      <c r="AB214" s="106"/>
      <c r="AC214" s="106"/>
    </row>
    <row r="215" spans="1:29" s="8" customFormat="1" ht="90" customHeight="1" x14ac:dyDescent="0.25">
      <c r="A215" s="131"/>
      <c r="B215" s="118"/>
      <c r="C215" s="118"/>
      <c r="D215" s="125"/>
      <c r="E215" s="122"/>
      <c r="F215" s="122"/>
      <c r="G215" s="67" t="s">
        <v>145</v>
      </c>
      <c r="H215" s="107" t="s">
        <v>356</v>
      </c>
      <c r="I215" s="68" t="s">
        <v>137</v>
      </c>
      <c r="J215" s="87" t="s">
        <v>366</v>
      </c>
      <c r="K215" s="87" t="s">
        <v>366</v>
      </c>
      <c r="L215" s="87" t="s">
        <v>366</v>
      </c>
      <c r="M215" s="87">
        <v>6</v>
      </c>
      <c r="N215" s="87">
        <v>3</v>
      </c>
      <c r="O215" s="87">
        <f>M215*N215</f>
        <v>18</v>
      </c>
      <c r="P215" s="87" t="str">
        <f t="shared" ref="P215:P219" si="126">VLOOKUP(O215,Rango1,2)</f>
        <v>Alto</v>
      </c>
      <c r="Q215" s="87">
        <v>10</v>
      </c>
      <c r="R215" s="87">
        <f>O215*Q215</f>
        <v>180</v>
      </c>
      <c r="S215" s="92" t="str">
        <f t="shared" si="123"/>
        <v>II</v>
      </c>
      <c r="T215" s="87" t="str">
        <f t="shared" si="124"/>
        <v>Aceptable con control especifico</v>
      </c>
      <c r="U215" s="87" t="str">
        <f>VLOOKUP(R215,Rango2,2)</f>
        <v>II Corregir y adoptar medidas de control inmediato.  Sin embargo, suspenda actividades si el nivel de consecuencia está por encima de 60.</v>
      </c>
      <c r="V215" s="106"/>
      <c r="W215" s="106"/>
      <c r="X215" s="106"/>
      <c r="Y215" s="88" t="s">
        <v>367</v>
      </c>
      <c r="Z215" s="106"/>
      <c r="AA215" s="106"/>
      <c r="AB215" s="106"/>
      <c r="AC215" s="106"/>
    </row>
    <row r="216" spans="1:29" s="8" customFormat="1" ht="90" customHeight="1" x14ac:dyDescent="0.25">
      <c r="A216" s="131"/>
      <c r="B216" s="118"/>
      <c r="C216" s="118"/>
      <c r="D216" s="125"/>
      <c r="E216" s="122"/>
      <c r="F216" s="122"/>
      <c r="G216" s="98" t="s">
        <v>204</v>
      </c>
      <c r="H216" s="65" t="s">
        <v>248</v>
      </c>
      <c r="I216" s="87" t="s">
        <v>138</v>
      </c>
      <c r="J216" s="87" t="s">
        <v>366</v>
      </c>
      <c r="K216" s="87" t="s">
        <v>366</v>
      </c>
      <c r="L216" s="87" t="s">
        <v>366</v>
      </c>
      <c r="M216" s="87">
        <v>2</v>
      </c>
      <c r="N216" s="87">
        <v>2</v>
      </c>
      <c r="O216" s="87">
        <f t="shared" ref="O216:O220" si="127">M216*N216</f>
        <v>4</v>
      </c>
      <c r="P216" s="87" t="str">
        <f t="shared" si="126"/>
        <v>Bajo</v>
      </c>
      <c r="Q216" s="87">
        <v>10</v>
      </c>
      <c r="R216" s="87">
        <f t="shared" ref="R216:R219" si="128">O216*Q216</f>
        <v>40</v>
      </c>
      <c r="S216" s="92" t="str">
        <f t="shared" si="123"/>
        <v>III</v>
      </c>
      <c r="T216" s="87" t="str">
        <f t="shared" si="124"/>
        <v>Mejorable</v>
      </c>
      <c r="U216" s="87" t="str">
        <f t="shared" ref="U216:U220" si="129">VLOOKUP(R216,Rango2,2)</f>
        <v xml:space="preserve">III Mejorar si es posible.  Sería conveniente justificar la intervención y su rentabilidad. </v>
      </c>
      <c r="V216" s="87"/>
      <c r="W216" s="87"/>
      <c r="X216" s="87"/>
      <c r="Y216" s="106" t="s">
        <v>318</v>
      </c>
      <c r="Z216" s="87"/>
      <c r="AA216" s="87"/>
      <c r="AB216" s="87"/>
      <c r="AC216" s="106"/>
    </row>
    <row r="217" spans="1:29" s="8" customFormat="1" ht="90" customHeight="1" x14ac:dyDescent="0.25">
      <c r="A217" s="131"/>
      <c r="B217" s="118"/>
      <c r="C217" s="118"/>
      <c r="D217" s="125"/>
      <c r="E217" s="122"/>
      <c r="F217" s="122"/>
      <c r="G217" s="88" t="s">
        <v>267</v>
      </c>
      <c r="H217" s="106" t="s">
        <v>120</v>
      </c>
      <c r="I217" s="88" t="s">
        <v>152</v>
      </c>
      <c r="J217" s="87" t="s">
        <v>366</v>
      </c>
      <c r="K217" s="87" t="s">
        <v>366</v>
      </c>
      <c r="L217" s="87" t="s">
        <v>366</v>
      </c>
      <c r="M217" s="87">
        <v>2</v>
      </c>
      <c r="N217" s="86">
        <v>4</v>
      </c>
      <c r="O217" s="87">
        <f t="shared" si="127"/>
        <v>8</v>
      </c>
      <c r="P217" s="87" t="str">
        <f t="shared" si="126"/>
        <v>Medio</v>
      </c>
      <c r="Q217" s="87">
        <v>10</v>
      </c>
      <c r="R217" s="87">
        <f t="shared" si="128"/>
        <v>80</v>
      </c>
      <c r="S217" s="92" t="str">
        <f t="shared" si="123"/>
        <v>III</v>
      </c>
      <c r="T217" s="87" t="str">
        <f t="shared" si="124"/>
        <v>Mejorable</v>
      </c>
      <c r="U217" s="87" t="str">
        <f t="shared" si="129"/>
        <v xml:space="preserve">III Mejorar si es posible.  Sería conveniente justificar la intervención y su rentabilidad. </v>
      </c>
      <c r="V217" s="107"/>
      <c r="W217" s="107"/>
      <c r="X217" s="107"/>
      <c r="Y217" s="106" t="s">
        <v>153</v>
      </c>
      <c r="Z217" s="107"/>
      <c r="AA217" s="106"/>
      <c r="AB217" s="106"/>
      <c r="AC217" s="106"/>
    </row>
    <row r="218" spans="1:29" s="8" customFormat="1" ht="90" customHeight="1" x14ac:dyDescent="0.25">
      <c r="A218" s="131"/>
      <c r="B218" s="118"/>
      <c r="C218" s="118"/>
      <c r="D218" s="125"/>
      <c r="E218" s="122"/>
      <c r="F218" s="122"/>
      <c r="G218" s="63" t="s">
        <v>269</v>
      </c>
      <c r="H218" s="63" t="s">
        <v>229</v>
      </c>
      <c r="I218" s="63" t="s">
        <v>305</v>
      </c>
      <c r="J218" s="87" t="s">
        <v>366</v>
      </c>
      <c r="K218" s="87" t="s">
        <v>366</v>
      </c>
      <c r="L218" s="106" t="s">
        <v>226</v>
      </c>
      <c r="M218" s="87">
        <v>2</v>
      </c>
      <c r="N218" s="86">
        <v>3</v>
      </c>
      <c r="O218" s="87">
        <f t="shared" si="127"/>
        <v>6</v>
      </c>
      <c r="P218" s="87" t="str">
        <f t="shared" si="126"/>
        <v>Medio</v>
      </c>
      <c r="Q218" s="87">
        <v>10</v>
      </c>
      <c r="R218" s="87">
        <f t="shared" si="128"/>
        <v>60</v>
      </c>
      <c r="S218" s="92" t="str">
        <f t="shared" si="123"/>
        <v>III</v>
      </c>
      <c r="T218" s="87" t="str">
        <f t="shared" si="124"/>
        <v>Mejorable</v>
      </c>
      <c r="U218" s="87" t="str">
        <f t="shared" si="129"/>
        <v xml:space="preserve">III Mejorar si es posible.  Sería conveniente justificar la intervención y su rentabilidad. </v>
      </c>
      <c r="V218" s="107"/>
      <c r="W218" s="107"/>
      <c r="X218" s="107"/>
      <c r="Y218" s="107"/>
      <c r="Z218" s="107"/>
      <c r="AA218" s="106"/>
      <c r="AB218" s="106"/>
      <c r="AC218" s="106"/>
    </row>
    <row r="219" spans="1:29" s="8" customFormat="1" ht="90" customHeight="1" x14ac:dyDescent="0.25">
      <c r="A219" s="108"/>
      <c r="B219" s="118"/>
      <c r="C219" s="118"/>
      <c r="D219" s="125"/>
      <c r="E219" s="122"/>
      <c r="F219" s="122"/>
      <c r="G219" s="106" t="s">
        <v>147</v>
      </c>
      <c r="H219" s="63" t="s">
        <v>229</v>
      </c>
      <c r="I219" s="67" t="s">
        <v>134</v>
      </c>
      <c r="J219" s="87" t="s">
        <v>366</v>
      </c>
      <c r="K219" s="87" t="s">
        <v>366</v>
      </c>
      <c r="L219" s="87" t="s">
        <v>366</v>
      </c>
      <c r="M219" s="87">
        <v>6</v>
      </c>
      <c r="N219" s="87">
        <v>4</v>
      </c>
      <c r="O219" s="87">
        <f t="shared" si="127"/>
        <v>24</v>
      </c>
      <c r="P219" s="87" t="str">
        <f t="shared" si="126"/>
        <v>Muy Alto</v>
      </c>
      <c r="Q219" s="87">
        <v>25</v>
      </c>
      <c r="R219" s="87">
        <f t="shared" si="128"/>
        <v>600</v>
      </c>
      <c r="S219" s="92" t="str">
        <f t="shared" si="123"/>
        <v>I</v>
      </c>
      <c r="T219" s="87" t="str">
        <f t="shared" si="124"/>
        <v>No Aceptable</v>
      </c>
      <c r="U219" s="87" t="str">
        <f t="shared" si="129"/>
        <v>I Situación crítica.  Suspender actividades hasta que el riesgo esté bajo control.  Intervención urgente.</v>
      </c>
      <c r="V219" s="87"/>
      <c r="W219" s="87"/>
      <c r="X219" s="87"/>
      <c r="Y219" s="67" t="s">
        <v>346</v>
      </c>
      <c r="Z219" s="87"/>
      <c r="AA219" s="87" t="s">
        <v>315</v>
      </c>
      <c r="AB219" s="87"/>
      <c r="AC219" s="106"/>
    </row>
    <row r="220" spans="1:29" s="8" customFormat="1" ht="90" customHeight="1" x14ac:dyDescent="0.25">
      <c r="A220" s="108"/>
      <c r="B220" s="119"/>
      <c r="C220" s="119"/>
      <c r="D220" s="126"/>
      <c r="E220" s="123"/>
      <c r="F220" s="123"/>
      <c r="G220" s="106" t="s">
        <v>284</v>
      </c>
      <c r="H220" s="106" t="s">
        <v>235</v>
      </c>
      <c r="I220" s="106" t="s">
        <v>285</v>
      </c>
      <c r="J220" s="87" t="s">
        <v>366</v>
      </c>
      <c r="K220" s="87" t="s">
        <v>366</v>
      </c>
      <c r="L220" s="87" t="s">
        <v>366</v>
      </c>
      <c r="M220" s="87">
        <v>2</v>
      </c>
      <c r="N220" s="87">
        <v>3</v>
      </c>
      <c r="O220" s="87">
        <f t="shared" si="127"/>
        <v>6</v>
      </c>
      <c r="P220" s="87" t="str">
        <f>VLOOKUP(O220,Rango1,2)</f>
        <v>Medio</v>
      </c>
      <c r="Q220" s="87">
        <v>10</v>
      </c>
      <c r="R220" s="87">
        <f>O220*Q220</f>
        <v>60</v>
      </c>
      <c r="S220" s="92" t="str">
        <f t="shared" si="123"/>
        <v>III</v>
      </c>
      <c r="T220" s="87" t="str">
        <f t="shared" si="124"/>
        <v>Mejorable</v>
      </c>
      <c r="U220" s="87" t="str">
        <f t="shared" si="129"/>
        <v xml:space="preserve">III Mejorar si es posible.  Sería conveniente justificar la intervención y su rentabilidad. </v>
      </c>
      <c r="V220" s="87"/>
      <c r="W220" s="87"/>
      <c r="X220" s="87"/>
      <c r="Y220" s="87" t="s">
        <v>347</v>
      </c>
      <c r="Z220" s="87"/>
      <c r="AA220" s="87"/>
      <c r="AB220" s="87"/>
      <c r="AC220" s="106"/>
    </row>
    <row r="221" spans="1:29" s="7" customFormat="1" ht="75" customHeight="1" x14ac:dyDescent="0.25">
      <c r="A221" s="130" t="s">
        <v>194</v>
      </c>
      <c r="B221" s="127" t="s">
        <v>260</v>
      </c>
      <c r="C221" s="117" t="s">
        <v>131</v>
      </c>
      <c r="D221" s="117" t="s">
        <v>132</v>
      </c>
      <c r="E221" s="121" t="s">
        <v>352</v>
      </c>
      <c r="F221" s="121"/>
      <c r="G221" s="86" t="s">
        <v>261</v>
      </c>
      <c r="H221" s="89" t="s">
        <v>231</v>
      </c>
      <c r="I221" s="89" t="s">
        <v>113</v>
      </c>
      <c r="J221" s="102" t="s">
        <v>366</v>
      </c>
      <c r="K221" s="87" t="s">
        <v>366</v>
      </c>
      <c r="L221" s="87" t="s">
        <v>232</v>
      </c>
      <c r="M221" s="87">
        <v>6</v>
      </c>
      <c r="N221" s="87">
        <v>1</v>
      </c>
      <c r="O221" s="87">
        <f>M221*N221</f>
        <v>6</v>
      </c>
      <c r="P221" s="87" t="str">
        <f t="shared" si="105"/>
        <v>Medio</v>
      </c>
      <c r="Q221" s="87">
        <v>10</v>
      </c>
      <c r="R221" s="87">
        <f t="shared" si="106"/>
        <v>60</v>
      </c>
      <c r="S221" s="92" t="str">
        <f t="shared" si="4"/>
        <v>III</v>
      </c>
      <c r="T221" s="87" t="str">
        <f t="shared" si="5"/>
        <v>Mejorable</v>
      </c>
      <c r="U221" s="87" t="str">
        <f>VLOOKUP(R221,Rango2,2)</f>
        <v xml:space="preserve">III Mejorar si es posible.  Sería conveniente justificar la intervención y su rentabilidad. </v>
      </c>
      <c r="V221" s="87"/>
      <c r="W221" s="87"/>
      <c r="X221" s="87"/>
      <c r="Y221" s="88" t="s">
        <v>233</v>
      </c>
      <c r="Z221" s="87"/>
      <c r="AA221" s="87"/>
      <c r="AB221" s="87"/>
      <c r="AC221" s="89"/>
    </row>
    <row r="222" spans="1:29" s="8" customFormat="1" ht="45" customHeight="1" x14ac:dyDescent="0.25">
      <c r="A222" s="131"/>
      <c r="B222" s="128"/>
      <c r="C222" s="118"/>
      <c r="D222" s="118"/>
      <c r="E222" s="122"/>
      <c r="F222" s="122"/>
      <c r="G222" s="85" t="s">
        <v>123</v>
      </c>
      <c r="H222" s="85" t="s">
        <v>241</v>
      </c>
      <c r="I222" s="89" t="s">
        <v>146</v>
      </c>
      <c r="J222" s="87" t="s">
        <v>242</v>
      </c>
      <c r="K222" s="87" t="s">
        <v>366</v>
      </c>
      <c r="L222" s="87" t="s">
        <v>366</v>
      </c>
      <c r="M222" s="87">
        <v>2</v>
      </c>
      <c r="N222" s="87">
        <v>3</v>
      </c>
      <c r="O222" s="87">
        <f>M222*N222</f>
        <v>6</v>
      </c>
      <c r="P222" s="87" t="str">
        <f t="shared" si="105"/>
        <v>Medio</v>
      </c>
      <c r="Q222" s="87">
        <v>10</v>
      </c>
      <c r="R222" s="87">
        <f>O222*Q222</f>
        <v>60</v>
      </c>
      <c r="S222" s="92" t="str">
        <f t="shared" si="4"/>
        <v>III</v>
      </c>
      <c r="T222" s="87" t="str">
        <f t="shared" si="5"/>
        <v>Mejorable</v>
      </c>
      <c r="U222" s="87" t="str">
        <f>VLOOKUP(R222,Rango2,2)</f>
        <v xml:space="preserve">III Mejorar si es posible.  Sería conveniente justificar la intervención y su rentabilidad. </v>
      </c>
      <c r="V222" s="87"/>
      <c r="W222" s="87"/>
      <c r="X222" s="87"/>
      <c r="Y222" s="82" t="s">
        <v>335</v>
      </c>
      <c r="Z222" s="87"/>
      <c r="AA222" s="65" t="s">
        <v>311</v>
      </c>
      <c r="AB222" s="87"/>
      <c r="AC222" s="89"/>
    </row>
    <row r="223" spans="1:29" s="8" customFormat="1" ht="45" customHeight="1" x14ac:dyDescent="0.25">
      <c r="A223" s="131"/>
      <c r="B223" s="128"/>
      <c r="C223" s="118"/>
      <c r="D223" s="118"/>
      <c r="E223" s="122"/>
      <c r="F223" s="122"/>
      <c r="G223" s="88" t="s">
        <v>321</v>
      </c>
      <c r="H223" s="87" t="s">
        <v>257</v>
      </c>
      <c r="I223" s="82" t="s">
        <v>125</v>
      </c>
      <c r="J223" s="87" t="s">
        <v>366</v>
      </c>
      <c r="K223" s="87" t="s">
        <v>366</v>
      </c>
      <c r="L223" s="89" t="s">
        <v>331</v>
      </c>
      <c r="M223" s="87">
        <v>2</v>
      </c>
      <c r="N223" s="87">
        <v>3</v>
      </c>
      <c r="O223" s="87">
        <f>M223*N223</f>
        <v>6</v>
      </c>
      <c r="P223" s="87" t="str">
        <f>VLOOKUP(O223,Rango1,2)</f>
        <v>Medio</v>
      </c>
      <c r="Q223" s="87">
        <v>10</v>
      </c>
      <c r="R223" s="87">
        <f>O223*Q223</f>
        <v>60</v>
      </c>
      <c r="S223" s="92" t="str">
        <f t="shared" si="4"/>
        <v>III</v>
      </c>
      <c r="T223" s="87" t="str">
        <f t="shared" si="5"/>
        <v>Mejorable</v>
      </c>
      <c r="U223" s="87" t="str">
        <f>VLOOKUP(R223,Rango2,2)</f>
        <v xml:space="preserve">III Mejorar si es posible.  Sería conveniente justificar la intervención y su rentabilidad. </v>
      </c>
      <c r="V223" s="87"/>
      <c r="W223" s="87"/>
      <c r="X223" s="87" t="s">
        <v>332</v>
      </c>
      <c r="Y223" s="90" t="s">
        <v>333</v>
      </c>
      <c r="Z223" s="88" t="s">
        <v>254</v>
      </c>
      <c r="AA223" s="87"/>
      <c r="AB223" s="87"/>
      <c r="AC223" s="89"/>
    </row>
    <row r="224" spans="1:29" s="7" customFormat="1" ht="71.25" customHeight="1" x14ac:dyDescent="0.25">
      <c r="A224" s="131"/>
      <c r="B224" s="128"/>
      <c r="C224" s="118"/>
      <c r="D224" s="118"/>
      <c r="E224" s="122"/>
      <c r="F224" s="122"/>
      <c r="G224" s="89" t="s">
        <v>244</v>
      </c>
      <c r="H224" s="66" t="s">
        <v>245</v>
      </c>
      <c r="I224" s="87" t="s">
        <v>126</v>
      </c>
      <c r="J224" s="87" t="s">
        <v>366</v>
      </c>
      <c r="K224" s="87" t="s">
        <v>366</v>
      </c>
      <c r="L224" s="89" t="s">
        <v>336</v>
      </c>
      <c r="M224" s="87">
        <v>2</v>
      </c>
      <c r="N224" s="87">
        <v>4</v>
      </c>
      <c r="O224" s="87">
        <f>M224*N224</f>
        <v>8</v>
      </c>
      <c r="P224" s="87" t="str">
        <f>VLOOKUP(O224,Rango1,2)</f>
        <v>Medio</v>
      </c>
      <c r="Q224" s="87">
        <v>10</v>
      </c>
      <c r="R224" s="87">
        <f>O224*Q224</f>
        <v>80</v>
      </c>
      <c r="S224" s="92" t="str">
        <f t="shared" si="4"/>
        <v>III</v>
      </c>
      <c r="T224" s="87" t="str">
        <f t="shared" si="5"/>
        <v>Mejorable</v>
      </c>
      <c r="U224" s="87" t="str">
        <f>VLOOKUP(R224,Rango2,2)</f>
        <v xml:space="preserve">III Mejorar si es posible.  Sería conveniente justificar la intervención y su rentabilidad. </v>
      </c>
      <c r="V224" s="87"/>
      <c r="W224" s="87"/>
      <c r="X224" s="87"/>
      <c r="Y224" s="88" t="s">
        <v>246</v>
      </c>
      <c r="Z224" s="87"/>
      <c r="AA224" s="87"/>
      <c r="AB224" s="87"/>
      <c r="AC224" s="89"/>
    </row>
    <row r="225" spans="1:29" s="1" customFormat="1" ht="58.5" customHeight="1" x14ac:dyDescent="0.25">
      <c r="A225" s="131"/>
      <c r="B225" s="128"/>
      <c r="C225" s="118"/>
      <c r="D225" s="118"/>
      <c r="E225" s="122"/>
      <c r="F225" s="122"/>
      <c r="G225" s="89" t="s">
        <v>262</v>
      </c>
      <c r="H225" s="89" t="s">
        <v>140</v>
      </c>
      <c r="I225" s="89" t="s">
        <v>141</v>
      </c>
      <c r="J225" s="87" t="s">
        <v>366</v>
      </c>
      <c r="K225" s="89" t="s">
        <v>339</v>
      </c>
      <c r="L225" s="91" t="s">
        <v>340</v>
      </c>
      <c r="M225" s="87">
        <v>6</v>
      </c>
      <c r="N225" s="87">
        <v>3</v>
      </c>
      <c r="O225" s="87">
        <f t="shared" si="119"/>
        <v>18</v>
      </c>
      <c r="P225" s="87" t="str">
        <f t="shared" si="105"/>
        <v>Alto</v>
      </c>
      <c r="Q225" s="87">
        <v>10</v>
      </c>
      <c r="R225" s="87">
        <f t="shared" si="106"/>
        <v>180</v>
      </c>
      <c r="S225" s="92" t="str">
        <f t="shared" si="4"/>
        <v>II</v>
      </c>
      <c r="T225" s="87" t="str">
        <f t="shared" si="5"/>
        <v>Aceptable con control especifico</v>
      </c>
      <c r="U225" s="87" t="str">
        <f t="shared" si="120"/>
        <v>II Corregir y adoptar medidas de control inmediato.  Sin embargo, suspenda actividades si el nivel de consecuencia está por encima de 60.</v>
      </c>
      <c r="V225" s="87"/>
      <c r="W225" s="87"/>
      <c r="X225" s="87"/>
      <c r="Y225" s="88" t="s">
        <v>142</v>
      </c>
      <c r="Z225" s="87" t="s">
        <v>263</v>
      </c>
      <c r="AA225" s="87"/>
      <c r="AB225" s="87"/>
      <c r="AC225" s="89"/>
    </row>
    <row r="226" spans="1:29" s="8" customFormat="1" ht="45" customHeight="1" x14ac:dyDescent="0.25">
      <c r="A226" s="131"/>
      <c r="B226" s="128"/>
      <c r="C226" s="118"/>
      <c r="D226" s="118"/>
      <c r="E226" s="122"/>
      <c r="F226" s="122"/>
      <c r="G226" s="89" t="s">
        <v>204</v>
      </c>
      <c r="H226" s="65" t="s">
        <v>248</v>
      </c>
      <c r="I226" s="87" t="s">
        <v>138</v>
      </c>
      <c r="J226" s="87" t="s">
        <v>366</v>
      </c>
      <c r="K226" s="87" t="s">
        <v>366</v>
      </c>
      <c r="L226" s="87" t="s">
        <v>366</v>
      </c>
      <c r="M226" s="87">
        <v>2</v>
      </c>
      <c r="N226" s="87">
        <v>2</v>
      </c>
      <c r="O226" s="87">
        <f t="shared" ref="O226:O227" si="130">M226*N226</f>
        <v>4</v>
      </c>
      <c r="P226" s="87" t="str">
        <f t="shared" si="105"/>
        <v>Bajo</v>
      </c>
      <c r="Q226" s="87">
        <v>10</v>
      </c>
      <c r="R226" s="87">
        <f t="shared" si="106"/>
        <v>40</v>
      </c>
      <c r="S226" s="92" t="str">
        <f t="shared" si="4"/>
        <v>III</v>
      </c>
      <c r="T226" s="87" t="str">
        <f t="shared" si="5"/>
        <v>Mejorable</v>
      </c>
      <c r="U226" s="87" t="str">
        <f t="shared" ref="U226:U227" si="131">VLOOKUP(R226,Rango2,2)</f>
        <v xml:space="preserve">III Mejorar si es posible.  Sería conveniente justificar la intervención y su rentabilidad. </v>
      </c>
      <c r="V226" s="87"/>
      <c r="W226" s="87"/>
      <c r="X226" s="87"/>
      <c r="Y226" s="89" t="s">
        <v>318</v>
      </c>
      <c r="Z226" s="87"/>
      <c r="AA226" s="87"/>
      <c r="AB226" s="87"/>
      <c r="AC226" s="89"/>
    </row>
    <row r="227" spans="1:29" s="8" customFormat="1" ht="60" customHeight="1" x14ac:dyDescent="0.25">
      <c r="A227" s="132"/>
      <c r="B227" s="129"/>
      <c r="C227" s="119"/>
      <c r="D227" s="119"/>
      <c r="E227" s="123"/>
      <c r="F227" s="123"/>
      <c r="G227" s="64" t="s">
        <v>239</v>
      </c>
      <c r="H227" s="88" t="s">
        <v>180</v>
      </c>
      <c r="I227" s="89" t="s">
        <v>240</v>
      </c>
      <c r="J227" s="87" t="s">
        <v>220</v>
      </c>
      <c r="K227" s="87" t="s">
        <v>366</v>
      </c>
      <c r="L227" s="87" t="s">
        <v>366</v>
      </c>
      <c r="M227" s="87">
        <v>2</v>
      </c>
      <c r="N227" s="87">
        <v>4</v>
      </c>
      <c r="O227" s="87">
        <f t="shared" si="130"/>
        <v>8</v>
      </c>
      <c r="P227" s="87" t="str">
        <f t="shared" si="105"/>
        <v>Medio</v>
      </c>
      <c r="Q227" s="87">
        <v>10</v>
      </c>
      <c r="R227" s="87">
        <f t="shared" si="106"/>
        <v>80</v>
      </c>
      <c r="S227" s="92" t="str">
        <f t="shared" si="4"/>
        <v>III</v>
      </c>
      <c r="T227" s="87" t="str">
        <f t="shared" si="5"/>
        <v>Mejorable</v>
      </c>
      <c r="U227" s="87" t="str">
        <f t="shared" si="131"/>
        <v xml:space="preserve">III Mejorar si es posible.  Sería conveniente justificar la intervención y su rentabilidad. </v>
      </c>
      <c r="V227" s="87"/>
      <c r="W227" s="87"/>
      <c r="X227" s="89"/>
      <c r="Y227" s="88" t="s">
        <v>334</v>
      </c>
      <c r="Z227" s="87"/>
      <c r="AA227" s="87"/>
      <c r="AB227" s="87"/>
      <c r="AC227" s="89"/>
    </row>
    <row r="228" spans="1:29" s="8" customFormat="1" ht="45" customHeight="1" x14ac:dyDescent="0.25">
      <c r="A228" s="133" t="s">
        <v>150</v>
      </c>
      <c r="B228" s="133" t="s">
        <v>265</v>
      </c>
      <c r="C228" s="133" t="s">
        <v>151</v>
      </c>
      <c r="D228" s="133" t="s">
        <v>266</v>
      </c>
      <c r="E228" s="121" t="s">
        <v>352</v>
      </c>
      <c r="F228" s="121"/>
      <c r="G228" s="88" t="s">
        <v>267</v>
      </c>
      <c r="H228" s="89" t="s">
        <v>120</v>
      </c>
      <c r="I228" s="88" t="s">
        <v>152</v>
      </c>
      <c r="J228" s="87" t="s">
        <v>366</v>
      </c>
      <c r="K228" s="87" t="s">
        <v>366</v>
      </c>
      <c r="L228" s="87" t="s">
        <v>366</v>
      </c>
      <c r="M228" s="87">
        <v>2</v>
      </c>
      <c r="N228" s="86">
        <v>4</v>
      </c>
      <c r="O228" s="87">
        <f t="shared" ref="O228:O239" si="132">M228*N228</f>
        <v>8</v>
      </c>
      <c r="P228" s="87" t="str">
        <f t="shared" ref="P228:P257" si="133">VLOOKUP(O228,Rango1,2)</f>
        <v>Medio</v>
      </c>
      <c r="Q228" s="87">
        <v>10</v>
      </c>
      <c r="R228" s="87">
        <f t="shared" ref="R228" si="134">O228*Q228</f>
        <v>80</v>
      </c>
      <c r="S228" s="92" t="str">
        <f t="shared" si="4"/>
        <v>III</v>
      </c>
      <c r="T228" s="87" t="str">
        <f t="shared" si="5"/>
        <v>Mejorable</v>
      </c>
      <c r="U228" s="87" t="str">
        <f t="shared" ref="U228:U239" si="135">VLOOKUP(R228,Rango2,2)</f>
        <v xml:space="preserve">III Mejorar si es posible.  Sería conveniente justificar la intervención y su rentabilidad. </v>
      </c>
      <c r="V228" s="85"/>
      <c r="W228" s="85"/>
      <c r="X228" s="85"/>
      <c r="Y228" s="89" t="s">
        <v>153</v>
      </c>
      <c r="Z228" s="85"/>
      <c r="AA228" s="89"/>
      <c r="AB228" s="89"/>
      <c r="AC228" s="89"/>
    </row>
    <row r="229" spans="1:29" s="8" customFormat="1" ht="90" customHeight="1" x14ac:dyDescent="0.25">
      <c r="A229" s="133"/>
      <c r="B229" s="133"/>
      <c r="C229" s="133"/>
      <c r="D229" s="133"/>
      <c r="E229" s="122"/>
      <c r="F229" s="122"/>
      <c r="G229" s="87" t="s">
        <v>258</v>
      </c>
      <c r="H229" s="87" t="s">
        <v>26</v>
      </c>
      <c r="I229" s="87" t="s">
        <v>259</v>
      </c>
      <c r="J229" s="87" t="s">
        <v>366</v>
      </c>
      <c r="K229" s="87" t="s">
        <v>139</v>
      </c>
      <c r="L229" s="88" t="s">
        <v>252</v>
      </c>
      <c r="M229" s="87">
        <v>2</v>
      </c>
      <c r="N229" s="86">
        <v>3</v>
      </c>
      <c r="O229" s="87">
        <f>M229*N229</f>
        <v>6</v>
      </c>
      <c r="P229" s="87" t="str">
        <f>VLOOKUP(O229,Rango1,2)</f>
        <v>Medio</v>
      </c>
      <c r="Q229" s="87">
        <v>10</v>
      </c>
      <c r="R229" s="87">
        <f t="shared" ref="R229:R239" si="136">O229*Q229</f>
        <v>60</v>
      </c>
      <c r="S229" s="92" t="str">
        <f t="shared" si="4"/>
        <v>III</v>
      </c>
      <c r="T229" s="87" t="str">
        <f t="shared" si="5"/>
        <v>Mejorable</v>
      </c>
      <c r="U229" s="87" t="str">
        <f>VLOOKUP(R229,Rango2,2)</f>
        <v xml:space="preserve">III Mejorar si es posible.  Sería conveniente justificar la intervención y su rentabilidad. </v>
      </c>
      <c r="V229" s="89"/>
      <c r="W229" s="89"/>
      <c r="X229" s="89"/>
      <c r="Y229" s="89" t="s">
        <v>317</v>
      </c>
      <c r="Z229" s="89"/>
      <c r="AA229" s="89"/>
      <c r="AB229" s="89"/>
      <c r="AC229" s="89"/>
    </row>
    <row r="230" spans="1:29" s="8" customFormat="1" ht="45" customHeight="1" x14ac:dyDescent="0.25">
      <c r="A230" s="127"/>
      <c r="B230" s="127"/>
      <c r="C230" s="127"/>
      <c r="D230" s="127"/>
      <c r="E230" s="123"/>
      <c r="F230" s="123"/>
      <c r="G230" s="63" t="s">
        <v>269</v>
      </c>
      <c r="H230" s="63" t="s">
        <v>229</v>
      </c>
      <c r="I230" s="63" t="s">
        <v>305</v>
      </c>
      <c r="J230" s="87" t="s">
        <v>366</v>
      </c>
      <c r="K230" s="87" t="s">
        <v>366</v>
      </c>
      <c r="L230" s="89" t="s">
        <v>226</v>
      </c>
      <c r="M230" s="87">
        <v>2</v>
      </c>
      <c r="N230" s="86">
        <v>3</v>
      </c>
      <c r="O230" s="87">
        <f t="shared" si="132"/>
        <v>6</v>
      </c>
      <c r="P230" s="87" t="str">
        <f t="shared" si="133"/>
        <v>Medio</v>
      </c>
      <c r="Q230" s="87">
        <v>10</v>
      </c>
      <c r="R230" s="87">
        <f t="shared" si="136"/>
        <v>60</v>
      </c>
      <c r="S230" s="92" t="str">
        <f t="shared" si="4"/>
        <v>III</v>
      </c>
      <c r="T230" s="87" t="str">
        <f t="shared" si="5"/>
        <v>Mejorable</v>
      </c>
      <c r="U230" s="87" t="str">
        <f t="shared" si="135"/>
        <v xml:space="preserve">III Mejorar si es posible.  Sería conveniente justificar la intervención y su rentabilidad. </v>
      </c>
      <c r="V230" s="85"/>
      <c r="W230" s="85"/>
      <c r="X230" s="85"/>
      <c r="Y230" s="85"/>
      <c r="Z230" s="85"/>
      <c r="AA230" s="89"/>
      <c r="AB230" s="89"/>
      <c r="AC230" s="89"/>
    </row>
    <row r="231" spans="1:29" s="8" customFormat="1" ht="75" customHeight="1" x14ac:dyDescent="0.25">
      <c r="A231" s="115" t="s">
        <v>197</v>
      </c>
      <c r="B231" s="115" t="s">
        <v>265</v>
      </c>
      <c r="C231" s="134" t="s">
        <v>154</v>
      </c>
      <c r="D231" s="134" t="s">
        <v>270</v>
      </c>
      <c r="E231" s="121" t="s">
        <v>352</v>
      </c>
      <c r="F231" s="121"/>
      <c r="G231" s="88" t="s">
        <v>155</v>
      </c>
      <c r="H231" s="88" t="s">
        <v>180</v>
      </c>
      <c r="I231" s="88" t="s">
        <v>219</v>
      </c>
      <c r="J231" s="87" t="s">
        <v>220</v>
      </c>
      <c r="K231" s="87" t="s">
        <v>366</v>
      </c>
      <c r="L231" s="89" t="s">
        <v>341</v>
      </c>
      <c r="M231" s="87">
        <v>2</v>
      </c>
      <c r="N231" s="86">
        <v>4</v>
      </c>
      <c r="O231" s="87">
        <f t="shared" si="132"/>
        <v>8</v>
      </c>
      <c r="P231" s="87" t="str">
        <f t="shared" si="133"/>
        <v>Medio</v>
      </c>
      <c r="Q231" s="87">
        <v>10</v>
      </c>
      <c r="R231" s="87">
        <f t="shared" si="136"/>
        <v>80</v>
      </c>
      <c r="S231" s="92" t="str">
        <f t="shared" si="4"/>
        <v>III</v>
      </c>
      <c r="T231" s="87" t="str">
        <f t="shared" si="5"/>
        <v>Mejorable</v>
      </c>
      <c r="U231" s="87" t="str">
        <f t="shared" si="135"/>
        <v xml:space="preserve">III Mejorar si es posible.  Sería conveniente justificar la intervención y su rentabilidad. </v>
      </c>
      <c r="V231" s="89"/>
      <c r="W231" s="89"/>
      <c r="X231" s="89" t="s">
        <v>211</v>
      </c>
      <c r="Y231" s="89" t="s">
        <v>159</v>
      </c>
      <c r="Z231" s="87"/>
      <c r="AA231" s="89"/>
      <c r="AB231" s="89"/>
      <c r="AC231" s="89"/>
    </row>
    <row r="232" spans="1:29" s="8" customFormat="1" ht="108.75" customHeight="1" x14ac:dyDescent="0.25">
      <c r="A232" s="115"/>
      <c r="B232" s="115"/>
      <c r="C232" s="134"/>
      <c r="D232" s="134"/>
      <c r="E232" s="122"/>
      <c r="F232" s="122"/>
      <c r="G232" s="88" t="s">
        <v>326</v>
      </c>
      <c r="H232" s="65" t="s">
        <v>248</v>
      </c>
      <c r="I232" s="63" t="s">
        <v>271</v>
      </c>
      <c r="J232" s="87" t="s">
        <v>366</v>
      </c>
      <c r="K232" s="87" t="s">
        <v>366</v>
      </c>
      <c r="L232" s="87" t="s">
        <v>366</v>
      </c>
      <c r="M232" s="87">
        <v>2</v>
      </c>
      <c r="N232" s="86">
        <v>4</v>
      </c>
      <c r="O232" s="87">
        <f t="shared" si="132"/>
        <v>8</v>
      </c>
      <c r="P232" s="87" t="str">
        <f t="shared" si="133"/>
        <v>Medio</v>
      </c>
      <c r="Q232" s="87">
        <v>10</v>
      </c>
      <c r="R232" s="87">
        <f t="shared" si="136"/>
        <v>80</v>
      </c>
      <c r="S232" s="92" t="str">
        <f t="shared" si="4"/>
        <v>III</v>
      </c>
      <c r="T232" s="87" t="str">
        <f t="shared" si="5"/>
        <v>Mejorable</v>
      </c>
      <c r="U232" s="87" t="str">
        <f t="shared" si="135"/>
        <v xml:space="preserve">III Mejorar si es posible.  Sería conveniente justificar la intervención y su rentabilidad. </v>
      </c>
      <c r="V232" s="89"/>
      <c r="W232" s="89"/>
      <c r="X232" s="89"/>
      <c r="Y232" s="89" t="s">
        <v>318</v>
      </c>
      <c r="Z232" s="89"/>
      <c r="AA232" s="89"/>
      <c r="AB232" s="89"/>
      <c r="AC232" s="89"/>
    </row>
    <row r="233" spans="1:29" s="7" customFormat="1" ht="120.75" customHeight="1" x14ac:dyDescent="0.25">
      <c r="A233" s="115"/>
      <c r="B233" s="115"/>
      <c r="C233" s="134"/>
      <c r="D233" s="134"/>
      <c r="E233" s="122"/>
      <c r="F233" s="122"/>
      <c r="G233" s="86" t="s">
        <v>329</v>
      </c>
      <c r="H233" s="89" t="s">
        <v>231</v>
      </c>
      <c r="I233" s="87" t="s">
        <v>282</v>
      </c>
      <c r="J233" s="87" t="s">
        <v>366</v>
      </c>
      <c r="K233" s="87" t="s">
        <v>366</v>
      </c>
      <c r="L233" s="87" t="s">
        <v>232</v>
      </c>
      <c r="M233" s="87">
        <v>6</v>
      </c>
      <c r="N233" s="87">
        <v>1</v>
      </c>
      <c r="O233" s="87">
        <f>M233*N233</f>
        <v>6</v>
      </c>
      <c r="P233" s="87" t="str">
        <f>VLOOKUP(O233,Rango1,2)</f>
        <v>Medio</v>
      </c>
      <c r="Q233" s="87">
        <v>10</v>
      </c>
      <c r="R233" s="87">
        <f t="shared" si="136"/>
        <v>60</v>
      </c>
      <c r="S233" s="92" t="str">
        <f t="shared" si="4"/>
        <v>III</v>
      </c>
      <c r="T233" s="87" t="str">
        <f t="shared" si="5"/>
        <v>Mejorable</v>
      </c>
      <c r="U233" s="87" t="str">
        <f>VLOOKUP(R233,Rango2,2)</f>
        <v xml:space="preserve">III Mejorar si es posible.  Sería conveniente justificar la intervención y su rentabilidad. </v>
      </c>
      <c r="V233" s="87"/>
      <c r="W233" s="87"/>
      <c r="X233" s="87"/>
      <c r="Y233" s="89" t="s">
        <v>330</v>
      </c>
      <c r="Z233" s="87"/>
      <c r="AA233" s="87"/>
      <c r="AB233" s="87"/>
      <c r="AC233" s="89"/>
    </row>
    <row r="234" spans="1:29" s="8" customFormat="1" ht="74.25" customHeight="1" x14ac:dyDescent="0.25">
      <c r="A234" s="115"/>
      <c r="B234" s="115"/>
      <c r="C234" s="134"/>
      <c r="D234" s="134"/>
      <c r="E234" s="122"/>
      <c r="F234" s="122"/>
      <c r="G234" s="88" t="s">
        <v>342</v>
      </c>
      <c r="H234" s="88" t="s">
        <v>327</v>
      </c>
      <c r="I234" s="88" t="s">
        <v>343</v>
      </c>
      <c r="J234" s="87" t="s">
        <v>366</v>
      </c>
      <c r="K234" s="87" t="s">
        <v>366</v>
      </c>
      <c r="L234" s="91" t="s">
        <v>344</v>
      </c>
      <c r="M234" s="87">
        <v>2</v>
      </c>
      <c r="N234" s="86">
        <v>4</v>
      </c>
      <c r="O234" s="87">
        <f>M234*N234</f>
        <v>8</v>
      </c>
      <c r="P234" s="87" t="str">
        <f>VLOOKUP(O234,Rango1,2)</f>
        <v>Medio</v>
      </c>
      <c r="Q234" s="87">
        <v>10</v>
      </c>
      <c r="R234" s="87">
        <f>O234*Q234</f>
        <v>80</v>
      </c>
      <c r="S234" s="92" t="str">
        <f t="shared" si="4"/>
        <v>III</v>
      </c>
      <c r="T234" s="87" t="str">
        <f t="shared" si="5"/>
        <v>Mejorable</v>
      </c>
      <c r="U234" s="87" t="str">
        <f>VLOOKUP(R234,Rango2,2)</f>
        <v xml:space="preserve">III Mejorar si es posible.  Sería conveniente justificar la intervención y su rentabilidad. </v>
      </c>
      <c r="V234" s="89"/>
      <c r="W234" s="89"/>
      <c r="X234" s="89"/>
      <c r="Y234" s="89" t="s">
        <v>318</v>
      </c>
      <c r="Z234" s="87" t="s">
        <v>283</v>
      </c>
      <c r="AA234" s="89"/>
      <c r="AB234" s="89"/>
      <c r="AC234" s="89"/>
    </row>
    <row r="235" spans="1:29" s="7" customFormat="1" ht="75" customHeight="1" x14ac:dyDescent="0.25">
      <c r="A235" s="115"/>
      <c r="B235" s="115"/>
      <c r="C235" s="134"/>
      <c r="D235" s="134"/>
      <c r="E235" s="122"/>
      <c r="F235" s="122"/>
      <c r="G235" s="89" t="s">
        <v>325</v>
      </c>
      <c r="H235" s="89" t="s">
        <v>287</v>
      </c>
      <c r="I235" s="89" t="s">
        <v>288</v>
      </c>
      <c r="J235" s="87" t="s">
        <v>366</v>
      </c>
      <c r="K235" s="87" t="s">
        <v>366</v>
      </c>
      <c r="L235" s="91" t="s">
        <v>344</v>
      </c>
      <c r="M235" s="87">
        <v>2</v>
      </c>
      <c r="N235" s="87">
        <v>3</v>
      </c>
      <c r="O235" s="87">
        <f>M235*N235</f>
        <v>6</v>
      </c>
      <c r="P235" s="87" t="str">
        <f>VLOOKUP(O235,Rango1,2)</f>
        <v>Medio</v>
      </c>
      <c r="Q235" s="87">
        <v>10</v>
      </c>
      <c r="R235" s="87">
        <f t="shared" si="136"/>
        <v>60</v>
      </c>
      <c r="S235" s="92" t="str">
        <f t="shared" si="4"/>
        <v>III</v>
      </c>
      <c r="T235" s="87" t="str">
        <f t="shared" si="5"/>
        <v>Mejorable</v>
      </c>
      <c r="U235" s="87" t="str">
        <f>VLOOKUP(R235,Rango2,2)</f>
        <v xml:space="preserve">III Mejorar si es posible.  Sería conveniente justificar la intervención y su rentabilidad. </v>
      </c>
      <c r="V235" s="87"/>
      <c r="W235" s="87"/>
      <c r="X235" s="87"/>
      <c r="Y235" s="88" t="s">
        <v>289</v>
      </c>
      <c r="Z235" s="87" t="s">
        <v>283</v>
      </c>
      <c r="AA235" s="87"/>
      <c r="AB235" s="87"/>
      <c r="AC235" s="89"/>
    </row>
    <row r="236" spans="1:29" s="8" customFormat="1" ht="90" customHeight="1" x14ac:dyDescent="0.25">
      <c r="A236" s="115"/>
      <c r="B236" s="115"/>
      <c r="C236" s="134"/>
      <c r="D236" s="134"/>
      <c r="E236" s="122"/>
      <c r="F236" s="122"/>
      <c r="G236" s="88" t="s">
        <v>156</v>
      </c>
      <c r="H236" s="89" t="s">
        <v>235</v>
      </c>
      <c r="I236" s="88" t="s">
        <v>268</v>
      </c>
      <c r="J236" s="87" t="s">
        <v>366</v>
      </c>
      <c r="K236" s="87" t="s">
        <v>366</v>
      </c>
      <c r="L236" s="87" t="s">
        <v>366</v>
      </c>
      <c r="M236" s="87">
        <v>2</v>
      </c>
      <c r="N236" s="86">
        <v>4</v>
      </c>
      <c r="O236" s="87">
        <f t="shared" si="132"/>
        <v>8</v>
      </c>
      <c r="P236" s="87" t="str">
        <f t="shared" si="133"/>
        <v>Medio</v>
      </c>
      <c r="Q236" s="87">
        <v>10</v>
      </c>
      <c r="R236" s="87">
        <f t="shared" si="136"/>
        <v>80</v>
      </c>
      <c r="S236" s="92" t="str">
        <f t="shared" si="4"/>
        <v>III</v>
      </c>
      <c r="T236" s="87" t="str">
        <f t="shared" si="5"/>
        <v>Mejorable</v>
      </c>
      <c r="U236" s="87" t="str">
        <f t="shared" si="135"/>
        <v xml:space="preserve">III Mejorar si es posible.  Sería conveniente justificar la intervención y su rentabilidad. </v>
      </c>
      <c r="V236" s="89"/>
      <c r="W236" s="89"/>
      <c r="X236" s="89"/>
      <c r="Y236" s="89" t="s">
        <v>324</v>
      </c>
      <c r="Z236" s="87"/>
      <c r="AA236" s="89"/>
      <c r="AB236" s="89"/>
      <c r="AC236" s="89"/>
    </row>
    <row r="237" spans="1:29" s="8" customFormat="1" ht="120.75" customHeight="1" x14ac:dyDescent="0.25">
      <c r="A237" s="115"/>
      <c r="B237" s="115"/>
      <c r="C237" s="134"/>
      <c r="D237" s="134"/>
      <c r="E237" s="122"/>
      <c r="F237" s="122"/>
      <c r="G237" s="88" t="s">
        <v>272</v>
      </c>
      <c r="H237" s="87" t="s">
        <v>181</v>
      </c>
      <c r="I237" s="88" t="s">
        <v>158</v>
      </c>
      <c r="J237" s="87" t="s">
        <v>172</v>
      </c>
      <c r="K237" s="87" t="s">
        <v>173</v>
      </c>
      <c r="L237" s="87" t="s">
        <v>174</v>
      </c>
      <c r="M237" s="87">
        <v>2</v>
      </c>
      <c r="N237" s="86">
        <v>4</v>
      </c>
      <c r="O237" s="87">
        <f t="shared" si="132"/>
        <v>8</v>
      </c>
      <c r="P237" s="87" t="str">
        <f t="shared" si="133"/>
        <v>Medio</v>
      </c>
      <c r="Q237" s="87">
        <v>10</v>
      </c>
      <c r="R237" s="87">
        <f t="shared" si="136"/>
        <v>80</v>
      </c>
      <c r="S237" s="92" t="str">
        <f t="shared" si="4"/>
        <v>III</v>
      </c>
      <c r="T237" s="87" t="str">
        <f t="shared" si="5"/>
        <v>Mejorable</v>
      </c>
      <c r="U237" s="87" t="str">
        <f t="shared" si="135"/>
        <v xml:space="preserve">III Mejorar si es posible.  Sería conveniente justificar la intervención y su rentabilidad. </v>
      </c>
      <c r="V237" s="89"/>
      <c r="W237" s="89"/>
      <c r="X237" s="89"/>
      <c r="Y237" s="89" t="s">
        <v>345</v>
      </c>
      <c r="Z237" s="89" t="s">
        <v>273</v>
      </c>
      <c r="AA237" s="89"/>
      <c r="AB237" s="89"/>
      <c r="AC237" s="89"/>
    </row>
    <row r="238" spans="1:29" s="8" customFormat="1" ht="59.25" customHeight="1" x14ac:dyDescent="0.25">
      <c r="A238" s="115"/>
      <c r="B238" s="115"/>
      <c r="C238" s="134"/>
      <c r="D238" s="134"/>
      <c r="E238" s="122"/>
      <c r="F238" s="122"/>
      <c r="G238" s="88" t="s">
        <v>274</v>
      </c>
      <c r="H238" s="89" t="s">
        <v>140</v>
      </c>
      <c r="I238" s="88" t="s">
        <v>275</v>
      </c>
      <c r="J238" s="87" t="s">
        <v>366</v>
      </c>
      <c r="K238" s="89" t="s">
        <v>339</v>
      </c>
      <c r="L238" s="91" t="s">
        <v>340</v>
      </c>
      <c r="M238" s="87">
        <v>6</v>
      </c>
      <c r="N238" s="86">
        <v>3</v>
      </c>
      <c r="O238" s="87">
        <f t="shared" si="132"/>
        <v>18</v>
      </c>
      <c r="P238" s="87" t="str">
        <f t="shared" si="133"/>
        <v>Alto</v>
      </c>
      <c r="Q238" s="87">
        <v>10</v>
      </c>
      <c r="R238" s="87">
        <f t="shared" si="136"/>
        <v>180</v>
      </c>
      <c r="S238" s="92" t="str">
        <f t="shared" si="4"/>
        <v>II</v>
      </c>
      <c r="T238" s="87" t="str">
        <f t="shared" si="5"/>
        <v>Aceptable con control especifico</v>
      </c>
      <c r="U238" s="87" t="str">
        <f t="shared" si="135"/>
        <v>II Corregir y adoptar medidas de control inmediato.  Sin embargo, suspenda actividades si el nivel de consecuencia está por encima de 60.</v>
      </c>
      <c r="V238" s="89"/>
      <c r="W238" s="89"/>
      <c r="X238" s="89"/>
      <c r="Y238" s="88" t="s">
        <v>142</v>
      </c>
      <c r="Z238" s="87" t="s">
        <v>263</v>
      </c>
      <c r="AA238" s="89"/>
      <c r="AB238" s="89"/>
      <c r="AC238" s="89"/>
    </row>
    <row r="239" spans="1:29" s="8" customFormat="1" ht="90" customHeight="1" x14ac:dyDescent="0.25">
      <c r="A239" s="115"/>
      <c r="B239" s="115"/>
      <c r="C239" s="134"/>
      <c r="D239" s="134"/>
      <c r="E239" s="123"/>
      <c r="F239" s="123"/>
      <c r="G239" s="88" t="s">
        <v>157</v>
      </c>
      <c r="H239" s="87" t="s">
        <v>26</v>
      </c>
      <c r="I239" s="88" t="s">
        <v>217</v>
      </c>
      <c r="J239" s="87" t="s">
        <v>366</v>
      </c>
      <c r="K239" s="87" t="s">
        <v>139</v>
      </c>
      <c r="L239" s="88" t="s">
        <v>252</v>
      </c>
      <c r="M239" s="87">
        <v>2</v>
      </c>
      <c r="N239" s="86">
        <v>4</v>
      </c>
      <c r="O239" s="87">
        <f t="shared" si="132"/>
        <v>8</v>
      </c>
      <c r="P239" s="87" t="str">
        <f t="shared" si="133"/>
        <v>Medio</v>
      </c>
      <c r="Q239" s="87">
        <v>10</v>
      </c>
      <c r="R239" s="87">
        <f t="shared" si="136"/>
        <v>80</v>
      </c>
      <c r="S239" s="92" t="str">
        <f t="shared" si="4"/>
        <v>III</v>
      </c>
      <c r="T239" s="87" t="str">
        <f t="shared" si="5"/>
        <v>Mejorable</v>
      </c>
      <c r="U239" s="87" t="str">
        <f t="shared" si="135"/>
        <v xml:space="preserve">III Mejorar si es posible.  Sería conveniente justificar la intervención y su rentabilidad. </v>
      </c>
      <c r="V239" s="89"/>
      <c r="W239" s="89"/>
      <c r="X239" s="89"/>
      <c r="Y239" s="89" t="s">
        <v>317</v>
      </c>
      <c r="Z239" s="87" t="s">
        <v>283</v>
      </c>
      <c r="AA239" s="89"/>
      <c r="AB239" s="89"/>
      <c r="AC239" s="89"/>
    </row>
    <row r="240" spans="1:29" s="8" customFormat="1" ht="60" customHeight="1" x14ac:dyDescent="0.25">
      <c r="A240" s="127" t="s">
        <v>276</v>
      </c>
      <c r="B240" s="127" t="s">
        <v>195</v>
      </c>
      <c r="C240" s="127" t="s">
        <v>277</v>
      </c>
      <c r="D240" s="124" t="s">
        <v>133</v>
      </c>
      <c r="E240" s="121" t="s">
        <v>352</v>
      </c>
      <c r="F240" s="121"/>
      <c r="G240" s="89" t="s">
        <v>147</v>
      </c>
      <c r="H240" s="63" t="s">
        <v>229</v>
      </c>
      <c r="I240" s="67" t="s">
        <v>134</v>
      </c>
      <c r="J240" s="87" t="s">
        <v>366</v>
      </c>
      <c r="K240" s="87" t="s">
        <v>366</v>
      </c>
      <c r="L240" s="87" t="s">
        <v>366</v>
      </c>
      <c r="M240" s="87">
        <v>6</v>
      </c>
      <c r="N240" s="87">
        <v>4</v>
      </c>
      <c r="O240" s="87">
        <f t="shared" ref="O240:O247" si="137">M240*N240</f>
        <v>24</v>
      </c>
      <c r="P240" s="87" t="str">
        <f t="shared" si="133"/>
        <v>Muy Alto</v>
      </c>
      <c r="Q240" s="87">
        <v>25</v>
      </c>
      <c r="R240" s="87">
        <f t="shared" ref="R240:R257" si="138">O240*Q240</f>
        <v>600</v>
      </c>
      <c r="S240" s="92" t="str">
        <f t="shared" si="4"/>
        <v>I</v>
      </c>
      <c r="T240" s="87" t="str">
        <f t="shared" si="5"/>
        <v>No Aceptable</v>
      </c>
      <c r="U240" s="87" t="str">
        <f t="shared" ref="U240:U247" si="139">VLOOKUP(R240,Rango2,2)</f>
        <v>I Situación crítica.  Suspender actividades hasta que el riesgo esté bajo control.  Intervención urgente.</v>
      </c>
      <c r="V240" s="87"/>
      <c r="W240" s="87"/>
      <c r="X240" s="87"/>
      <c r="Y240" s="67" t="s">
        <v>346</v>
      </c>
      <c r="Z240" s="87"/>
      <c r="AA240" s="87" t="s">
        <v>315</v>
      </c>
      <c r="AB240" s="87"/>
      <c r="AC240" s="89"/>
    </row>
    <row r="241" spans="1:30" s="8" customFormat="1" ht="45" customHeight="1" x14ac:dyDescent="0.25">
      <c r="A241" s="128"/>
      <c r="B241" s="128"/>
      <c r="C241" s="128"/>
      <c r="D241" s="125"/>
      <c r="E241" s="122"/>
      <c r="F241" s="122"/>
      <c r="G241" s="67" t="s">
        <v>114</v>
      </c>
      <c r="H241" s="89" t="s">
        <v>120</v>
      </c>
      <c r="I241" s="89" t="s">
        <v>118</v>
      </c>
      <c r="J241" s="87" t="s">
        <v>366</v>
      </c>
      <c r="K241" s="87" t="s">
        <v>366</v>
      </c>
      <c r="L241" s="87" t="s">
        <v>366</v>
      </c>
      <c r="M241" s="87">
        <v>2</v>
      </c>
      <c r="N241" s="87">
        <v>4</v>
      </c>
      <c r="O241" s="87">
        <f t="shared" si="137"/>
        <v>8</v>
      </c>
      <c r="P241" s="87" t="str">
        <f t="shared" si="133"/>
        <v>Medio</v>
      </c>
      <c r="Q241" s="87">
        <v>10</v>
      </c>
      <c r="R241" s="87">
        <f t="shared" si="138"/>
        <v>80</v>
      </c>
      <c r="S241" s="92" t="str">
        <f t="shared" si="4"/>
        <v>III</v>
      </c>
      <c r="T241" s="87" t="str">
        <f t="shared" si="5"/>
        <v>Mejorable</v>
      </c>
      <c r="U241" s="87" t="str">
        <f t="shared" si="139"/>
        <v xml:space="preserve">III Mejorar si es posible.  Sería conveniente justificar la intervención y su rentabilidad. </v>
      </c>
      <c r="V241" s="87"/>
      <c r="W241" s="87"/>
      <c r="X241" s="87"/>
      <c r="Y241" s="88" t="s">
        <v>250</v>
      </c>
      <c r="Z241" s="87"/>
      <c r="AA241" s="87"/>
      <c r="AB241" s="87"/>
      <c r="AC241" s="89"/>
    </row>
    <row r="242" spans="1:30" s="7" customFormat="1" ht="45" customHeight="1" x14ac:dyDescent="0.25">
      <c r="A242" s="128"/>
      <c r="B242" s="128"/>
      <c r="C242" s="128"/>
      <c r="D242" s="125"/>
      <c r="E242" s="122"/>
      <c r="F242" s="122"/>
      <c r="G242" s="89" t="s">
        <v>284</v>
      </c>
      <c r="H242" s="89" t="s">
        <v>235</v>
      </c>
      <c r="I242" s="89" t="s">
        <v>285</v>
      </c>
      <c r="J242" s="87" t="s">
        <v>366</v>
      </c>
      <c r="K242" s="87" t="s">
        <v>366</v>
      </c>
      <c r="L242" s="87" t="s">
        <v>366</v>
      </c>
      <c r="M242" s="87">
        <v>2</v>
      </c>
      <c r="N242" s="87">
        <v>3</v>
      </c>
      <c r="O242" s="87">
        <f t="shared" si="137"/>
        <v>6</v>
      </c>
      <c r="P242" s="87" t="str">
        <f>VLOOKUP(O242,Rango1,2)</f>
        <v>Medio</v>
      </c>
      <c r="Q242" s="87">
        <v>10</v>
      </c>
      <c r="R242" s="87">
        <f>O242*Q242</f>
        <v>60</v>
      </c>
      <c r="S242" s="92" t="str">
        <f t="shared" si="4"/>
        <v>III</v>
      </c>
      <c r="T242" s="87" t="str">
        <f t="shared" si="5"/>
        <v>Mejorable</v>
      </c>
      <c r="U242" s="87" t="str">
        <f t="shared" si="139"/>
        <v xml:space="preserve">III Mejorar si es posible.  Sería conveniente justificar la intervención y su rentabilidad. </v>
      </c>
      <c r="V242" s="87"/>
      <c r="W242" s="87"/>
      <c r="X242" s="87"/>
      <c r="Y242" s="87" t="s">
        <v>347</v>
      </c>
      <c r="Z242" s="87"/>
      <c r="AA242" s="87"/>
      <c r="AB242" s="87"/>
      <c r="AC242" s="89"/>
    </row>
    <row r="243" spans="1:30" s="8" customFormat="1" ht="45" customHeight="1" x14ac:dyDescent="0.25">
      <c r="A243" s="128"/>
      <c r="B243" s="128"/>
      <c r="C243" s="128"/>
      <c r="D243" s="125"/>
      <c r="E243" s="122"/>
      <c r="F243" s="122"/>
      <c r="G243" s="89" t="s">
        <v>204</v>
      </c>
      <c r="H243" s="65" t="s">
        <v>248</v>
      </c>
      <c r="I243" s="87" t="s">
        <v>138</v>
      </c>
      <c r="J243" s="87" t="s">
        <v>366</v>
      </c>
      <c r="K243" s="87" t="s">
        <v>366</v>
      </c>
      <c r="L243" s="87" t="s">
        <v>366</v>
      </c>
      <c r="M243" s="87">
        <v>2</v>
      </c>
      <c r="N243" s="87">
        <v>2</v>
      </c>
      <c r="O243" s="87">
        <f t="shared" si="137"/>
        <v>4</v>
      </c>
      <c r="P243" s="87" t="str">
        <f t="shared" si="133"/>
        <v>Bajo</v>
      </c>
      <c r="Q243" s="87">
        <v>10</v>
      </c>
      <c r="R243" s="87">
        <f t="shared" si="138"/>
        <v>40</v>
      </c>
      <c r="S243" s="92" t="str">
        <f t="shared" si="4"/>
        <v>III</v>
      </c>
      <c r="T243" s="87" t="str">
        <f t="shared" si="5"/>
        <v>Mejorable</v>
      </c>
      <c r="U243" s="87" t="str">
        <f t="shared" si="139"/>
        <v xml:space="preserve">III Mejorar si es posible.  Sería conveniente justificar la intervención y su rentabilidad. </v>
      </c>
      <c r="V243" s="87"/>
      <c r="W243" s="87"/>
      <c r="X243" s="87"/>
      <c r="Y243" s="89" t="s">
        <v>318</v>
      </c>
      <c r="Z243" s="87"/>
      <c r="AA243" s="87"/>
      <c r="AB243" s="87"/>
      <c r="AC243" s="89"/>
    </row>
    <row r="244" spans="1:30" s="8" customFormat="1" ht="90" customHeight="1" x14ac:dyDescent="0.25">
      <c r="A244" s="128"/>
      <c r="B244" s="128"/>
      <c r="C244" s="128"/>
      <c r="D244" s="125"/>
      <c r="E244" s="123"/>
      <c r="F244" s="123"/>
      <c r="G244" s="87" t="s">
        <v>256</v>
      </c>
      <c r="H244" s="87" t="s">
        <v>26</v>
      </c>
      <c r="I244" s="89" t="s">
        <v>122</v>
      </c>
      <c r="J244" s="87" t="s">
        <v>366</v>
      </c>
      <c r="K244" s="87" t="s">
        <v>139</v>
      </c>
      <c r="L244" s="88" t="s">
        <v>252</v>
      </c>
      <c r="M244" s="87">
        <v>2</v>
      </c>
      <c r="N244" s="87">
        <v>4</v>
      </c>
      <c r="O244" s="87">
        <f t="shared" si="137"/>
        <v>8</v>
      </c>
      <c r="P244" s="87" t="str">
        <f t="shared" si="133"/>
        <v>Medio</v>
      </c>
      <c r="Q244" s="87">
        <v>10</v>
      </c>
      <c r="R244" s="87">
        <f t="shared" si="138"/>
        <v>80</v>
      </c>
      <c r="S244" s="92" t="str">
        <f t="shared" si="4"/>
        <v>III</v>
      </c>
      <c r="T244" s="87" t="str">
        <f t="shared" si="5"/>
        <v>Mejorable</v>
      </c>
      <c r="U244" s="87" t="str">
        <f t="shared" si="139"/>
        <v xml:space="preserve">III Mejorar si es posible.  Sería conveniente justificar la intervención y su rentabilidad. </v>
      </c>
      <c r="V244" s="87"/>
      <c r="W244" s="87"/>
      <c r="X244" s="87"/>
      <c r="Y244" s="89" t="s">
        <v>317</v>
      </c>
      <c r="Z244" s="87"/>
      <c r="AA244" s="87"/>
      <c r="AB244" s="87"/>
      <c r="AC244" s="89"/>
    </row>
    <row r="245" spans="1:30" s="7" customFormat="1" ht="75" customHeight="1" x14ac:dyDescent="0.25">
      <c r="A245" s="127" t="s">
        <v>85</v>
      </c>
      <c r="B245" s="127" t="s">
        <v>265</v>
      </c>
      <c r="C245" s="127" t="s">
        <v>85</v>
      </c>
      <c r="D245" s="127" t="s">
        <v>306</v>
      </c>
      <c r="E245" s="121" t="s">
        <v>352</v>
      </c>
      <c r="F245" s="121"/>
      <c r="G245" s="89" t="s">
        <v>214</v>
      </c>
      <c r="H245" s="88" t="s">
        <v>230</v>
      </c>
      <c r="I245" s="87" t="s">
        <v>119</v>
      </c>
      <c r="J245" s="87" t="s">
        <v>249</v>
      </c>
      <c r="K245" s="87" t="s">
        <v>112</v>
      </c>
      <c r="L245" s="87" t="s">
        <v>366</v>
      </c>
      <c r="M245" s="87">
        <v>6</v>
      </c>
      <c r="N245" s="86">
        <v>2</v>
      </c>
      <c r="O245" s="87">
        <f t="shared" si="137"/>
        <v>12</v>
      </c>
      <c r="P245" s="87" t="str">
        <f t="shared" si="133"/>
        <v>Alto</v>
      </c>
      <c r="Q245" s="87">
        <v>10</v>
      </c>
      <c r="R245" s="87">
        <f t="shared" si="138"/>
        <v>120</v>
      </c>
      <c r="S245" s="92" t="str">
        <f t="shared" si="4"/>
        <v>III</v>
      </c>
      <c r="T245" s="87" t="str">
        <f t="shared" si="5"/>
        <v>Mejorable</v>
      </c>
      <c r="U245" s="87" t="str">
        <f t="shared" si="139"/>
        <v xml:space="preserve">III Mejorar si es posible.  Sería conveniente justificar la intervención y su rentabilidad. </v>
      </c>
      <c r="V245" s="87"/>
      <c r="W245" s="87"/>
      <c r="X245" s="87"/>
      <c r="Y245" s="88" t="s">
        <v>307</v>
      </c>
      <c r="Z245" s="87"/>
      <c r="AA245" s="87"/>
      <c r="AB245" s="87"/>
      <c r="AC245" s="87"/>
      <c r="AD245" s="6"/>
    </row>
    <row r="246" spans="1:30" s="7" customFormat="1" ht="45" customHeight="1" x14ac:dyDescent="0.25">
      <c r="A246" s="128"/>
      <c r="B246" s="128"/>
      <c r="C246" s="128"/>
      <c r="D246" s="128"/>
      <c r="E246" s="122"/>
      <c r="F246" s="122"/>
      <c r="G246" s="89" t="s">
        <v>284</v>
      </c>
      <c r="H246" s="89" t="s">
        <v>235</v>
      </c>
      <c r="I246" s="87" t="s">
        <v>236</v>
      </c>
      <c r="J246" s="87" t="s">
        <v>366</v>
      </c>
      <c r="K246" s="87" t="s">
        <v>366</v>
      </c>
      <c r="L246" s="87" t="s">
        <v>366</v>
      </c>
      <c r="M246" s="87">
        <v>2</v>
      </c>
      <c r="N246" s="87">
        <v>4</v>
      </c>
      <c r="O246" s="87">
        <f t="shared" si="137"/>
        <v>8</v>
      </c>
      <c r="P246" s="87" t="str">
        <f t="shared" si="133"/>
        <v>Medio</v>
      </c>
      <c r="Q246" s="87">
        <v>10</v>
      </c>
      <c r="R246" s="87">
        <f t="shared" si="138"/>
        <v>80</v>
      </c>
      <c r="S246" s="92" t="str">
        <f t="shared" si="4"/>
        <v>III</v>
      </c>
      <c r="T246" s="87" t="str">
        <f t="shared" si="5"/>
        <v>Mejorable</v>
      </c>
      <c r="U246" s="87" t="str">
        <f t="shared" si="139"/>
        <v xml:space="preserve">III Mejorar si es posible.  Sería conveniente justificar la intervención y su rentabilidad. </v>
      </c>
      <c r="V246" s="87"/>
      <c r="W246" s="87"/>
      <c r="X246" s="87"/>
      <c r="Y246" s="87" t="s">
        <v>322</v>
      </c>
      <c r="Z246" s="89"/>
      <c r="AA246" s="89"/>
      <c r="AB246" s="89"/>
      <c r="AC246" s="89"/>
    </row>
    <row r="247" spans="1:30" s="7" customFormat="1" ht="90" customHeight="1" x14ac:dyDescent="0.25">
      <c r="A247" s="128"/>
      <c r="B247" s="128"/>
      <c r="C247" s="128"/>
      <c r="D247" s="128"/>
      <c r="E247" s="122"/>
      <c r="F247" s="122"/>
      <c r="G247" s="87" t="s">
        <v>264</v>
      </c>
      <c r="H247" s="87" t="s">
        <v>26</v>
      </c>
      <c r="I247" s="87" t="s">
        <v>259</v>
      </c>
      <c r="J247" s="89" t="s">
        <v>278</v>
      </c>
      <c r="K247" s="87" t="s">
        <v>139</v>
      </c>
      <c r="L247" s="88" t="s">
        <v>252</v>
      </c>
      <c r="M247" s="87">
        <v>2</v>
      </c>
      <c r="N247" s="87">
        <v>4</v>
      </c>
      <c r="O247" s="87">
        <f t="shared" si="137"/>
        <v>8</v>
      </c>
      <c r="P247" s="87" t="str">
        <f t="shared" si="133"/>
        <v>Medio</v>
      </c>
      <c r="Q247" s="87">
        <v>10</v>
      </c>
      <c r="R247" s="87">
        <f t="shared" si="138"/>
        <v>80</v>
      </c>
      <c r="S247" s="92" t="str">
        <f t="shared" si="4"/>
        <v>III</v>
      </c>
      <c r="T247" s="87" t="str">
        <f t="shared" si="5"/>
        <v>Mejorable</v>
      </c>
      <c r="U247" s="87" t="str">
        <f t="shared" si="139"/>
        <v xml:space="preserve">III Mejorar si es posible.  Sería conveniente justificar la intervención y su rentabilidad. </v>
      </c>
      <c r="V247" s="87"/>
      <c r="W247" s="87"/>
      <c r="X247" s="87"/>
      <c r="Y247" s="89" t="s">
        <v>317</v>
      </c>
      <c r="Z247" s="87"/>
      <c r="AA247" s="87"/>
      <c r="AB247" s="87"/>
      <c r="AC247" s="89"/>
    </row>
    <row r="248" spans="1:30" s="7" customFormat="1" ht="45" customHeight="1" x14ac:dyDescent="0.25">
      <c r="A248" s="128"/>
      <c r="B248" s="128"/>
      <c r="C248" s="128"/>
      <c r="D248" s="128"/>
      <c r="E248" s="122"/>
      <c r="F248" s="122"/>
      <c r="G248" s="89" t="s">
        <v>204</v>
      </c>
      <c r="H248" s="65" t="s">
        <v>248</v>
      </c>
      <c r="I248" s="87" t="s">
        <v>138</v>
      </c>
      <c r="J248" s="87" t="s">
        <v>366</v>
      </c>
      <c r="K248" s="87" t="s">
        <v>366</v>
      </c>
      <c r="L248" s="87" t="s">
        <v>366</v>
      </c>
      <c r="M248" s="87">
        <v>2</v>
      </c>
      <c r="N248" s="87">
        <v>2</v>
      </c>
      <c r="O248" s="87">
        <f t="shared" ref="O248:O257" si="140">M248*N248</f>
        <v>4</v>
      </c>
      <c r="P248" s="87" t="str">
        <f t="shared" si="133"/>
        <v>Bajo</v>
      </c>
      <c r="Q248" s="87">
        <v>10</v>
      </c>
      <c r="R248" s="87">
        <f t="shared" si="138"/>
        <v>40</v>
      </c>
      <c r="S248" s="92" t="str">
        <f t="shared" si="4"/>
        <v>III</v>
      </c>
      <c r="T248" s="87" t="str">
        <f t="shared" si="5"/>
        <v>Mejorable</v>
      </c>
      <c r="U248" s="87" t="str">
        <f t="shared" ref="U248:U257" si="141">VLOOKUP(R248,Rango2,2)</f>
        <v xml:space="preserve">III Mejorar si es posible.  Sería conveniente justificar la intervención y su rentabilidad. </v>
      </c>
      <c r="V248" s="87"/>
      <c r="W248" s="87"/>
      <c r="X248" s="87"/>
      <c r="Y248" s="89" t="s">
        <v>318</v>
      </c>
      <c r="Z248" s="87"/>
      <c r="AA248" s="87"/>
      <c r="AB248" s="87"/>
      <c r="AC248" s="89"/>
    </row>
    <row r="249" spans="1:30" s="8" customFormat="1" ht="45" customHeight="1" x14ac:dyDescent="0.25">
      <c r="A249" s="128"/>
      <c r="B249" s="128"/>
      <c r="C249" s="128"/>
      <c r="D249" s="128"/>
      <c r="E249" s="122"/>
      <c r="F249" s="122"/>
      <c r="G249" s="88" t="s">
        <v>321</v>
      </c>
      <c r="H249" s="87" t="s">
        <v>257</v>
      </c>
      <c r="I249" s="82" t="s">
        <v>125</v>
      </c>
      <c r="J249" s="87" t="s">
        <v>366</v>
      </c>
      <c r="K249" s="87" t="s">
        <v>366</v>
      </c>
      <c r="L249" s="89" t="s">
        <v>331</v>
      </c>
      <c r="M249" s="87">
        <v>2</v>
      </c>
      <c r="N249" s="87">
        <v>3</v>
      </c>
      <c r="O249" s="87">
        <f t="shared" si="140"/>
        <v>6</v>
      </c>
      <c r="P249" s="87" t="str">
        <f>VLOOKUP(O249,Rango1,2)</f>
        <v>Medio</v>
      </c>
      <c r="Q249" s="87">
        <v>10</v>
      </c>
      <c r="R249" s="87">
        <f t="shared" si="138"/>
        <v>60</v>
      </c>
      <c r="S249" s="92" t="str">
        <f t="shared" si="4"/>
        <v>III</v>
      </c>
      <c r="T249" s="87" t="str">
        <f t="shared" si="5"/>
        <v>Mejorable</v>
      </c>
      <c r="U249" s="87" t="str">
        <f t="shared" si="141"/>
        <v xml:space="preserve">III Mejorar si es posible.  Sería conveniente justificar la intervención y su rentabilidad. </v>
      </c>
      <c r="V249" s="87"/>
      <c r="W249" s="87"/>
      <c r="X249" s="87" t="s">
        <v>332</v>
      </c>
      <c r="Y249" s="90" t="s">
        <v>333</v>
      </c>
      <c r="Z249" s="88" t="s">
        <v>254</v>
      </c>
      <c r="AA249" s="87"/>
      <c r="AB249" s="87"/>
      <c r="AC249" s="89"/>
    </row>
    <row r="250" spans="1:30" s="7" customFormat="1" ht="75" customHeight="1" x14ac:dyDescent="0.25">
      <c r="A250" s="129"/>
      <c r="B250" s="128"/>
      <c r="C250" s="129"/>
      <c r="D250" s="129"/>
      <c r="E250" s="123"/>
      <c r="F250" s="123"/>
      <c r="G250" s="89" t="s">
        <v>116</v>
      </c>
      <c r="H250" s="89" t="s">
        <v>231</v>
      </c>
      <c r="I250" s="89" t="s">
        <v>87</v>
      </c>
      <c r="J250" s="87" t="s">
        <v>366</v>
      </c>
      <c r="K250" s="87" t="s">
        <v>366</v>
      </c>
      <c r="L250" s="87" t="s">
        <v>232</v>
      </c>
      <c r="M250" s="87">
        <v>6</v>
      </c>
      <c r="N250" s="87">
        <v>1</v>
      </c>
      <c r="O250" s="87">
        <f t="shared" si="140"/>
        <v>6</v>
      </c>
      <c r="P250" s="87" t="str">
        <f t="shared" si="133"/>
        <v>Medio</v>
      </c>
      <c r="Q250" s="87">
        <v>10</v>
      </c>
      <c r="R250" s="87">
        <f t="shared" si="138"/>
        <v>60</v>
      </c>
      <c r="S250" s="92" t="str">
        <f t="shared" si="4"/>
        <v>III</v>
      </c>
      <c r="T250" s="87" t="str">
        <f t="shared" si="5"/>
        <v>Mejorable</v>
      </c>
      <c r="U250" s="87" t="str">
        <f t="shared" si="141"/>
        <v xml:space="preserve">III Mejorar si es posible.  Sería conveniente justificar la intervención y su rentabilidad. </v>
      </c>
      <c r="V250" s="87"/>
      <c r="W250" s="87"/>
      <c r="X250" s="87"/>
      <c r="Y250" s="88" t="s">
        <v>279</v>
      </c>
      <c r="Z250" s="87"/>
      <c r="AA250" s="87"/>
      <c r="AB250" s="87"/>
      <c r="AC250" s="89"/>
    </row>
    <row r="251" spans="1:30" s="7" customFormat="1" ht="72" customHeight="1" x14ac:dyDescent="0.25">
      <c r="A251" s="127" t="s">
        <v>25</v>
      </c>
      <c r="B251" s="127" t="s">
        <v>265</v>
      </c>
      <c r="C251" s="127" t="s">
        <v>280</v>
      </c>
      <c r="D251" s="124" t="s">
        <v>281</v>
      </c>
      <c r="E251" s="121" t="s">
        <v>352</v>
      </c>
      <c r="F251" s="121"/>
      <c r="G251" s="85" t="s">
        <v>123</v>
      </c>
      <c r="H251" s="85" t="s">
        <v>241</v>
      </c>
      <c r="I251" s="89" t="s">
        <v>146</v>
      </c>
      <c r="J251" s="87" t="s">
        <v>242</v>
      </c>
      <c r="K251" s="87" t="s">
        <v>366</v>
      </c>
      <c r="L251" s="87" t="s">
        <v>228</v>
      </c>
      <c r="M251" s="87">
        <v>2</v>
      </c>
      <c r="N251" s="87">
        <v>3</v>
      </c>
      <c r="O251" s="87">
        <f t="shared" si="140"/>
        <v>6</v>
      </c>
      <c r="P251" s="87" t="str">
        <f t="shared" si="133"/>
        <v>Medio</v>
      </c>
      <c r="Q251" s="87">
        <v>10</v>
      </c>
      <c r="R251" s="87">
        <f>O251*Q251</f>
        <v>60</v>
      </c>
      <c r="S251" s="92" t="str">
        <f t="shared" si="4"/>
        <v>III</v>
      </c>
      <c r="T251" s="87" t="str">
        <f t="shared" si="5"/>
        <v>Mejorable</v>
      </c>
      <c r="U251" s="87" t="str">
        <f t="shared" si="141"/>
        <v xml:space="preserve">III Mejorar si es posible.  Sería conveniente justificar la intervención y su rentabilidad. </v>
      </c>
      <c r="V251" s="87"/>
      <c r="W251" s="87"/>
      <c r="X251" s="87"/>
      <c r="Y251" s="65" t="s">
        <v>312</v>
      </c>
      <c r="Z251" s="87" t="s">
        <v>243</v>
      </c>
      <c r="AA251" s="87"/>
      <c r="AB251" s="87"/>
      <c r="AC251" s="89" t="s">
        <v>348</v>
      </c>
    </row>
    <row r="252" spans="1:30" s="7" customFormat="1" ht="120.75" customHeight="1" x14ac:dyDescent="0.25">
      <c r="A252" s="128"/>
      <c r="B252" s="128"/>
      <c r="C252" s="128"/>
      <c r="D252" s="125"/>
      <c r="E252" s="122"/>
      <c r="F252" s="122"/>
      <c r="G252" s="86" t="s">
        <v>329</v>
      </c>
      <c r="H252" s="89" t="s">
        <v>231</v>
      </c>
      <c r="I252" s="87" t="s">
        <v>282</v>
      </c>
      <c r="J252" s="87" t="s">
        <v>366</v>
      </c>
      <c r="K252" s="87" t="s">
        <v>366</v>
      </c>
      <c r="L252" s="87" t="s">
        <v>232</v>
      </c>
      <c r="M252" s="87">
        <v>6</v>
      </c>
      <c r="N252" s="87">
        <v>1</v>
      </c>
      <c r="O252" s="87">
        <f t="shared" si="140"/>
        <v>6</v>
      </c>
      <c r="P252" s="87" t="str">
        <f t="shared" si="133"/>
        <v>Medio</v>
      </c>
      <c r="Q252" s="87">
        <v>10</v>
      </c>
      <c r="R252" s="87">
        <f t="shared" si="138"/>
        <v>60</v>
      </c>
      <c r="S252" s="92" t="str">
        <f t="shared" ref="S252:S275" si="142">IF(AND(R252&gt;1,R252&lt;=20),"IV",IF(AND(R252&gt;=40,R252&lt;=120),"III",IF(AND(R252&gt;=150,R252&lt;=500),"II",IF(AND(R252&gt;=600,R252&lt;=4000),"I","0"))))</f>
        <v>III</v>
      </c>
      <c r="T252" s="87" t="str">
        <f t="shared" ref="T252:T275" si="143">IF(S252="III","Mejorable",IF(S252="IV","Aceptable",IF(S252="II","Aceptable con control especifico",IF(S252="I","No Aceptable",0))))</f>
        <v>Mejorable</v>
      </c>
      <c r="U252" s="87" t="str">
        <f t="shared" si="141"/>
        <v xml:space="preserve">III Mejorar si es posible.  Sería conveniente justificar la intervención y su rentabilidad. </v>
      </c>
      <c r="V252" s="87"/>
      <c r="W252" s="87"/>
      <c r="X252" s="87"/>
      <c r="Y252" s="89" t="s">
        <v>330</v>
      </c>
      <c r="Z252" s="87"/>
      <c r="AA252" s="87"/>
      <c r="AB252" s="87"/>
      <c r="AC252" s="89"/>
    </row>
    <row r="253" spans="1:30" s="7" customFormat="1" ht="60" customHeight="1" x14ac:dyDescent="0.25">
      <c r="A253" s="128"/>
      <c r="B253" s="128"/>
      <c r="C253" s="128"/>
      <c r="D253" s="125"/>
      <c r="E253" s="122"/>
      <c r="F253" s="122"/>
      <c r="G253" s="86" t="s">
        <v>328</v>
      </c>
      <c r="H253" s="87" t="s">
        <v>26</v>
      </c>
      <c r="I253" s="87" t="s">
        <v>259</v>
      </c>
      <c r="J253" s="87" t="s">
        <v>366</v>
      </c>
      <c r="K253" s="87" t="s">
        <v>139</v>
      </c>
      <c r="L253" s="88" t="s">
        <v>252</v>
      </c>
      <c r="M253" s="87">
        <v>2</v>
      </c>
      <c r="N253" s="87">
        <v>3</v>
      </c>
      <c r="O253" s="87">
        <f t="shared" si="140"/>
        <v>6</v>
      </c>
      <c r="P253" s="87" t="str">
        <f>VLOOKUP(O253,Rango1,2)</f>
        <v>Medio</v>
      </c>
      <c r="Q253" s="87">
        <v>10</v>
      </c>
      <c r="R253" s="87">
        <f>O253*Q253</f>
        <v>60</v>
      </c>
      <c r="S253" s="92" t="str">
        <f t="shared" si="142"/>
        <v>III</v>
      </c>
      <c r="T253" s="87" t="str">
        <f t="shared" si="143"/>
        <v>Mejorable</v>
      </c>
      <c r="U253" s="87" t="str">
        <f t="shared" si="141"/>
        <v xml:space="preserve">III Mejorar si es posible.  Sería conveniente justificar la intervención y su rentabilidad. </v>
      </c>
      <c r="V253" s="87"/>
      <c r="W253" s="87"/>
      <c r="X253" s="87"/>
      <c r="Y253" s="89" t="s">
        <v>317</v>
      </c>
      <c r="Z253" s="87" t="s">
        <v>283</v>
      </c>
      <c r="AA253" s="87"/>
      <c r="AB253" s="87"/>
      <c r="AC253" s="89"/>
    </row>
    <row r="254" spans="1:30" s="7" customFormat="1" ht="90" customHeight="1" x14ac:dyDescent="0.25">
      <c r="A254" s="128"/>
      <c r="B254" s="128"/>
      <c r="C254" s="128"/>
      <c r="D254" s="125"/>
      <c r="E254" s="122"/>
      <c r="F254" s="122"/>
      <c r="G254" s="87" t="s">
        <v>264</v>
      </c>
      <c r="H254" s="87" t="s">
        <v>26</v>
      </c>
      <c r="I254" s="87" t="s">
        <v>259</v>
      </c>
      <c r="J254" s="87" t="s">
        <v>366</v>
      </c>
      <c r="K254" s="87" t="s">
        <v>139</v>
      </c>
      <c r="L254" s="88" t="s">
        <v>252</v>
      </c>
      <c r="M254" s="87">
        <v>2</v>
      </c>
      <c r="N254" s="87">
        <v>3</v>
      </c>
      <c r="O254" s="87">
        <f t="shared" si="140"/>
        <v>6</v>
      </c>
      <c r="P254" s="87" t="str">
        <f t="shared" si="133"/>
        <v>Medio</v>
      </c>
      <c r="Q254" s="87">
        <v>10</v>
      </c>
      <c r="R254" s="87">
        <f t="shared" si="138"/>
        <v>60</v>
      </c>
      <c r="S254" s="92" t="str">
        <f t="shared" si="142"/>
        <v>III</v>
      </c>
      <c r="T254" s="87" t="str">
        <f t="shared" si="143"/>
        <v>Mejorable</v>
      </c>
      <c r="U254" s="87" t="str">
        <f t="shared" si="141"/>
        <v xml:space="preserve">III Mejorar si es posible.  Sería conveniente justificar la intervención y su rentabilidad. </v>
      </c>
      <c r="V254" s="87"/>
      <c r="W254" s="87"/>
      <c r="X254" s="87"/>
      <c r="Y254" s="89" t="s">
        <v>317</v>
      </c>
      <c r="Z254" s="87" t="s">
        <v>283</v>
      </c>
      <c r="AA254" s="87"/>
      <c r="AB254" s="87"/>
      <c r="AC254" s="89"/>
    </row>
    <row r="255" spans="1:30" s="7" customFormat="1" ht="45" customHeight="1" x14ac:dyDescent="0.25">
      <c r="A255" s="128"/>
      <c r="B255" s="128"/>
      <c r="C255" s="128"/>
      <c r="D255" s="125"/>
      <c r="E255" s="122"/>
      <c r="F255" s="122"/>
      <c r="G255" s="89" t="s">
        <v>204</v>
      </c>
      <c r="H255" s="65" t="s">
        <v>248</v>
      </c>
      <c r="I255" s="87" t="s">
        <v>138</v>
      </c>
      <c r="J255" s="87" t="s">
        <v>366</v>
      </c>
      <c r="K255" s="87" t="s">
        <v>366</v>
      </c>
      <c r="L255" s="87" t="s">
        <v>366</v>
      </c>
      <c r="M255" s="87">
        <v>2</v>
      </c>
      <c r="N255" s="86">
        <v>4</v>
      </c>
      <c r="O255" s="87">
        <f t="shared" si="140"/>
        <v>8</v>
      </c>
      <c r="P255" s="87" t="str">
        <f>VLOOKUP(O255,Rango1,2)</f>
        <v>Medio</v>
      </c>
      <c r="Q255" s="87">
        <v>10</v>
      </c>
      <c r="R255" s="87">
        <f t="shared" si="138"/>
        <v>80</v>
      </c>
      <c r="S255" s="92" t="str">
        <f t="shared" si="142"/>
        <v>III</v>
      </c>
      <c r="T255" s="87" t="str">
        <f t="shared" si="143"/>
        <v>Mejorable</v>
      </c>
      <c r="U255" s="87" t="str">
        <f t="shared" si="141"/>
        <v xml:space="preserve">III Mejorar si es posible.  Sería conveniente justificar la intervención y su rentabilidad. </v>
      </c>
      <c r="V255" s="87"/>
      <c r="W255" s="87"/>
      <c r="X255" s="87"/>
      <c r="Y255" s="89" t="s">
        <v>318</v>
      </c>
      <c r="Z255" s="87"/>
      <c r="AA255" s="87"/>
      <c r="AB255" s="87"/>
      <c r="AC255" s="89"/>
    </row>
    <row r="256" spans="1:30" s="7" customFormat="1" ht="75" customHeight="1" x14ac:dyDescent="0.25">
      <c r="A256" s="129"/>
      <c r="B256" s="129"/>
      <c r="C256" s="129"/>
      <c r="D256" s="126"/>
      <c r="E256" s="123"/>
      <c r="F256" s="123"/>
      <c r="G256" s="89" t="s">
        <v>286</v>
      </c>
      <c r="H256" s="89" t="s">
        <v>287</v>
      </c>
      <c r="I256" s="89" t="s">
        <v>288</v>
      </c>
      <c r="J256" s="87" t="s">
        <v>366</v>
      </c>
      <c r="K256" s="87" t="s">
        <v>366</v>
      </c>
      <c r="L256" s="91" t="s">
        <v>344</v>
      </c>
      <c r="M256" s="87">
        <v>2</v>
      </c>
      <c r="N256" s="87">
        <v>3</v>
      </c>
      <c r="O256" s="87">
        <f t="shared" si="140"/>
        <v>6</v>
      </c>
      <c r="P256" s="87" t="str">
        <f t="shared" si="133"/>
        <v>Medio</v>
      </c>
      <c r="Q256" s="87">
        <v>10</v>
      </c>
      <c r="R256" s="87">
        <f t="shared" si="138"/>
        <v>60</v>
      </c>
      <c r="S256" s="92" t="str">
        <f t="shared" si="142"/>
        <v>III</v>
      </c>
      <c r="T256" s="87" t="str">
        <f t="shared" si="143"/>
        <v>Mejorable</v>
      </c>
      <c r="U256" s="87" t="str">
        <f t="shared" si="141"/>
        <v xml:space="preserve">III Mejorar si es posible.  Sería conveniente justificar la intervención y su rentabilidad. </v>
      </c>
      <c r="V256" s="87"/>
      <c r="W256" s="87"/>
      <c r="X256" s="87"/>
      <c r="Y256" s="88" t="s">
        <v>289</v>
      </c>
      <c r="Z256" s="87" t="s">
        <v>283</v>
      </c>
      <c r="AA256" s="87"/>
      <c r="AB256" s="87"/>
      <c r="AC256" s="89"/>
    </row>
    <row r="257" spans="1:29" ht="105" customHeight="1" x14ac:dyDescent="0.25">
      <c r="A257" s="127" t="s">
        <v>160</v>
      </c>
      <c r="B257" s="133" t="s">
        <v>265</v>
      </c>
      <c r="C257" s="133" t="s">
        <v>178</v>
      </c>
      <c r="D257" s="133" t="s">
        <v>290</v>
      </c>
      <c r="E257" s="121" t="s">
        <v>198</v>
      </c>
      <c r="F257" s="121"/>
      <c r="G257" s="88" t="s">
        <v>161</v>
      </c>
      <c r="H257" s="88" t="s">
        <v>291</v>
      </c>
      <c r="I257" s="87" t="s">
        <v>292</v>
      </c>
      <c r="J257" s="87" t="s">
        <v>366</v>
      </c>
      <c r="K257" s="87" t="s">
        <v>366</v>
      </c>
      <c r="L257" s="87" t="s">
        <v>232</v>
      </c>
      <c r="M257" s="87">
        <v>6</v>
      </c>
      <c r="N257" s="87">
        <v>1</v>
      </c>
      <c r="O257" s="87">
        <f t="shared" si="140"/>
        <v>6</v>
      </c>
      <c r="P257" s="87" t="str">
        <f t="shared" si="133"/>
        <v>Medio</v>
      </c>
      <c r="Q257" s="87">
        <v>10</v>
      </c>
      <c r="R257" s="87">
        <f t="shared" si="138"/>
        <v>60</v>
      </c>
      <c r="S257" s="92" t="str">
        <f t="shared" si="142"/>
        <v>III</v>
      </c>
      <c r="T257" s="87" t="str">
        <f t="shared" si="143"/>
        <v>Mejorable</v>
      </c>
      <c r="U257" s="87" t="str">
        <f t="shared" si="141"/>
        <v xml:space="preserve">III Mejorar si es posible.  Sería conveniente justificar la intervención y su rentabilidad. </v>
      </c>
      <c r="V257" s="89"/>
      <c r="W257" s="89"/>
      <c r="X257" s="89"/>
      <c r="Y257" s="89" t="s">
        <v>330</v>
      </c>
      <c r="Z257" s="89"/>
      <c r="AA257" s="89"/>
      <c r="AB257" s="89"/>
      <c r="AC257" s="89"/>
    </row>
    <row r="258" spans="1:29" ht="90" customHeight="1" x14ac:dyDescent="0.25">
      <c r="A258" s="128"/>
      <c r="B258" s="133"/>
      <c r="C258" s="133"/>
      <c r="D258" s="133"/>
      <c r="E258" s="122"/>
      <c r="F258" s="122"/>
      <c r="G258" s="87" t="s">
        <v>293</v>
      </c>
      <c r="H258" s="89" t="s">
        <v>287</v>
      </c>
      <c r="I258" s="87" t="s">
        <v>294</v>
      </c>
      <c r="J258" s="87" t="s">
        <v>366</v>
      </c>
      <c r="K258" s="87" t="s">
        <v>297</v>
      </c>
      <c r="L258" s="87" t="s">
        <v>366</v>
      </c>
      <c r="M258" s="87">
        <v>2</v>
      </c>
      <c r="N258" s="86">
        <v>4</v>
      </c>
      <c r="O258" s="87">
        <f t="shared" ref="O258:O263" si="144">M258*N258</f>
        <v>8</v>
      </c>
      <c r="P258" s="87" t="str">
        <f t="shared" ref="P258:P263" si="145">VLOOKUP(O258,Rango1,2)</f>
        <v>Medio</v>
      </c>
      <c r="Q258" s="87">
        <v>10</v>
      </c>
      <c r="R258" s="87">
        <f t="shared" ref="R258:R263" si="146">O258*Q258</f>
        <v>80</v>
      </c>
      <c r="S258" s="92" t="str">
        <f t="shared" si="142"/>
        <v>III</v>
      </c>
      <c r="T258" s="87" t="str">
        <f t="shared" si="143"/>
        <v>Mejorable</v>
      </c>
      <c r="U258" s="87" t="str">
        <f t="shared" ref="U258:U263" si="147">VLOOKUP(R258,Rango2,2)</f>
        <v xml:space="preserve">III Mejorar si es posible.  Sería conveniente justificar la intervención y su rentabilidad. </v>
      </c>
      <c r="V258" s="89"/>
      <c r="W258" s="89"/>
      <c r="X258" s="89"/>
      <c r="Y258" s="89" t="s">
        <v>176</v>
      </c>
      <c r="Z258" s="89"/>
      <c r="AA258" s="89"/>
      <c r="AB258" s="89"/>
      <c r="AC258" s="89"/>
    </row>
    <row r="259" spans="1:29" ht="120" customHeight="1" x14ac:dyDescent="0.25">
      <c r="A259" s="128"/>
      <c r="B259" s="133"/>
      <c r="C259" s="133"/>
      <c r="D259" s="133"/>
      <c r="E259" s="122"/>
      <c r="F259" s="122"/>
      <c r="G259" s="87" t="s">
        <v>162</v>
      </c>
      <c r="H259" s="87" t="s">
        <v>295</v>
      </c>
      <c r="I259" s="87" t="s">
        <v>166</v>
      </c>
      <c r="J259" s="87" t="s">
        <v>366</v>
      </c>
      <c r="K259" s="87" t="s">
        <v>170</v>
      </c>
      <c r="L259" s="87" t="s">
        <v>171</v>
      </c>
      <c r="M259" s="87">
        <v>2</v>
      </c>
      <c r="N259" s="86">
        <v>3</v>
      </c>
      <c r="O259" s="87">
        <f t="shared" si="144"/>
        <v>6</v>
      </c>
      <c r="P259" s="87" t="str">
        <f t="shared" si="145"/>
        <v>Medio</v>
      </c>
      <c r="Q259" s="87">
        <v>10</v>
      </c>
      <c r="R259" s="87">
        <f t="shared" si="146"/>
        <v>60</v>
      </c>
      <c r="S259" s="92" t="str">
        <f t="shared" si="142"/>
        <v>III</v>
      </c>
      <c r="T259" s="87" t="str">
        <f t="shared" si="143"/>
        <v>Mejorable</v>
      </c>
      <c r="U259" s="87" t="str">
        <f t="shared" si="147"/>
        <v xml:space="preserve">III Mejorar si es posible.  Sería conveniente justificar la intervención y su rentabilidad. </v>
      </c>
      <c r="V259" s="89"/>
      <c r="W259" s="89"/>
      <c r="X259" s="89"/>
      <c r="Y259" s="89" t="s">
        <v>320</v>
      </c>
      <c r="Z259" s="89"/>
      <c r="AA259" s="89"/>
      <c r="AB259" s="89"/>
      <c r="AC259" s="89"/>
    </row>
    <row r="260" spans="1:29" ht="90" customHeight="1" x14ac:dyDescent="0.25">
      <c r="A260" s="128"/>
      <c r="B260" s="133"/>
      <c r="C260" s="133"/>
      <c r="D260" s="133"/>
      <c r="E260" s="122"/>
      <c r="F260" s="122"/>
      <c r="G260" s="87" t="s">
        <v>296</v>
      </c>
      <c r="H260" s="87" t="s">
        <v>181</v>
      </c>
      <c r="I260" s="87" t="s">
        <v>167</v>
      </c>
      <c r="J260" s="87" t="s">
        <v>172</v>
      </c>
      <c r="K260" s="87" t="s">
        <v>173</v>
      </c>
      <c r="L260" s="87" t="s">
        <v>174</v>
      </c>
      <c r="M260" s="87">
        <v>2</v>
      </c>
      <c r="N260" s="86">
        <v>4</v>
      </c>
      <c r="O260" s="87">
        <f t="shared" si="144"/>
        <v>8</v>
      </c>
      <c r="P260" s="87" t="str">
        <f t="shared" si="145"/>
        <v>Medio</v>
      </c>
      <c r="Q260" s="87">
        <v>10</v>
      </c>
      <c r="R260" s="87">
        <f t="shared" si="146"/>
        <v>80</v>
      </c>
      <c r="S260" s="92" t="str">
        <f t="shared" si="142"/>
        <v>III</v>
      </c>
      <c r="T260" s="87" t="str">
        <f t="shared" si="143"/>
        <v>Mejorable</v>
      </c>
      <c r="U260" s="87" t="str">
        <f t="shared" si="147"/>
        <v xml:space="preserve">III Mejorar si es posible.  Sería conveniente justificar la intervención y su rentabilidad. </v>
      </c>
      <c r="V260" s="89"/>
      <c r="W260" s="89"/>
      <c r="X260" s="89"/>
      <c r="Y260" s="89" t="s">
        <v>175</v>
      </c>
      <c r="Z260" s="89"/>
      <c r="AA260" s="89"/>
      <c r="AB260" s="89"/>
      <c r="AC260" s="89"/>
    </row>
    <row r="261" spans="1:29" ht="45" customHeight="1" x14ac:dyDescent="0.25">
      <c r="A261" s="128"/>
      <c r="B261" s="133"/>
      <c r="C261" s="133"/>
      <c r="D261" s="133"/>
      <c r="E261" s="122"/>
      <c r="F261" s="122"/>
      <c r="G261" s="87" t="s">
        <v>163</v>
      </c>
      <c r="H261" s="89" t="s">
        <v>287</v>
      </c>
      <c r="I261" s="87" t="s">
        <v>168</v>
      </c>
      <c r="J261" s="87" t="s">
        <v>366</v>
      </c>
      <c r="K261" s="87" t="s">
        <v>297</v>
      </c>
      <c r="L261" s="87" t="s">
        <v>366</v>
      </c>
      <c r="M261" s="87">
        <v>2</v>
      </c>
      <c r="N261" s="86">
        <v>4</v>
      </c>
      <c r="O261" s="87">
        <f t="shared" si="144"/>
        <v>8</v>
      </c>
      <c r="P261" s="87" t="str">
        <f t="shared" si="145"/>
        <v>Medio</v>
      </c>
      <c r="Q261" s="87">
        <v>10</v>
      </c>
      <c r="R261" s="87">
        <f t="shared" si="146"/>
        <v>80</v>
      </c>
      <c r="S261" s="92" t="str">
        <f t="shared" si="142"/>
        <v>III</v>
      </c>
      <c r="T261" s="87" t="str">
        <f t="shared" si="143"/>
        <v>Mejorable</v>
      </c>
      <c r="U261" s="87" t="str">
        <f t="shared" si="147"/>
        <v xml:space="preserve">III Mejorar si es posible.  Sería conveniente justificar la intervención y su rentabilidad. </v>
      </c>
      <c r="V261" s="89"/>
      <c r="W261" s="89"/>
      <c r="X261" s="89"/>
      <c r="Y261" s="89" t="s">
        <v>176</v>
      </c>
      <c r="Z261" s="89"/>
      <c r="AA261" s="89"/>
      <c r="AB261" s="89"/>
      <c r="AC261" s="89"/>
    </row>
    <row r="262" spans="1:29" ht="90" customHeight="1" x14ac:dyDescent="0.25">
      <c r="A262" s="128"/>
      <c r="B262" s="133"/>
      <c r="C262" s="133"/>
      <c r="D262" s="133"/>
      <c r="E262" s="122"/>
      <c r="F262" s="122"/>
      <c r="G262" s="88" t="s">
        <v>164</v>
      </c>
      <c r="H262" s="87" t="s">
        <v>26</v>
      </c>
      <c r="I262" s="87" t="s">
        <v>298</v>
      </c>
      <c r="J262" s="87" t="s">
        <v>366</v>
      </c>
      <c r="K262" s="87" t="s">
        <v>139</v>
      </c>
      <c r="L262" s="88" t="s">
        <v>252</v>
      </c>
      <c r="M262" s="87">
        <v>2</v>
      </c>
      <c r="N262" s="86">
        <v>4</v>
      </c>
      <c r="O262" s="87">
        <f t="shared" si="144"/>
        <v>8</v>
      </c>
      <c r="P262" s="87" t="str">
        <f t="shared" si="145"/>
        <v>Medio</v>
      </c>
      <c r="Q262" s="87">
        <v>10</v>
      </c>
      <c r="R262" s="87">
        <f t="shared" si="146"/>
        <v>80</v>
      </c>
      <c r="S262" s="92" t="str">
        <f t="shared" si="142"/>
        <v>III</v>
      </c>
      <c r="T262" s="87" t="str">
        <f t="shared" si="143"/>
        <v>Mejorable</v>
      </c>
      <c r="U262" s="87" t="str">
        <f t="shared" si="147"/>
        <v xml:space="preserve">III Mejorar si es posible.  Sería conveniente justificar la intervención y su rentabilidad. </v>
      </c>
      <c r="V262" s="89"/>
      <c r="W262" s="89"/>
      <c r="X262" s="89"/>
      <c r="Y262" s="89" t="s">
        <v>317</v>
      </c>
      <c r="Z262" s="89"/>
      <c r="AA262" s="89"/>
      <c r="AB262" s="89"/>
      <c r="AC262" s="89"/>
    </row>
    <row r="263" spans="1:29" ht="120" customHeight="1" x14ac:dyDescent="0.25">
      <c r="A263" s="129"/>
      <c r="B263" s="133"/>
      <c r="C263" s="133"/>
      <c r="D263" s="133"/>
      <c r="E263" s="123"/>
      <c r="F263" s="123"/>
      <c r="G263" s="88" t="s">
        <v>165</v>
      </c>
      <c r="H263" s="85" t="s">
        <v>241</v>
      </c>
      <c r="I263" s="87" t="s">
        <v>169</v>
      </c>
      <c r="J263" s="87" t="s">
        <v>366</v>
      </c>
      <c r="K263" s="87" t="s">
        <v>366</v>
      </c>
      <c r="L263" s="87" t="s">
        <v>299</v>
      </c>
      <c r="M263" s="87">
        <v>2</v>
      </c>
      <c r="N263" s="87">
        <v>3</v>
      </c>
      <c r="O263" s="87">
        <f t="shared" si="144"/>
        <v>6</v>
      </c>
      <c r="P263" s="87" t="str">
        <f t="shared" si="145"/>
        <v>Medio</v>
      </c>
      <c r="Q263" s="87">
        <v>10</v>
      </c>
      <c r="R263" s="87">
        <f t="shared" si="146"/>
        <v>60</v>
      </c>
      <c r="S263" s="92" t="str">
        <f t="shared" si="142"/>
        <v>III</v>
      </c>
      <c r="T263" s="87" t="str">
        <f t="shared" si="143"/>
        <v>Mejorable</v>
      </c>
      <c r="U263" s="87" t="str">
        <f t="shared" si="147"/>
        <v xml:space="preserve">III Mejorar si es posible.  Sería conveniente justificar la intervención y su rentabilidad. </v>
      </c>
      <c r="V263" s="89"/>
      <c r="W263" s="89"/>
      <c r="X263" s="89"/>
      <c r="Y263" s="89" t="s">
        <v>177</v>
      </c>
      <c r="Z263" s="89"/>
      <c r="AA263" s="89"/>
      <c r="AB263" s="89"/>
      <c r="AC263" s="89" t="s">
        <v>348</v>
      </c>
    </row>
    <row r="264" spans="1:29" s="8" customFormat="1" ht="90" customHeight="1" x14ac:dyDescent="0.25">
      <c r="A264" s="117" t="s">
        <v>303</v>
      </c>
      <c r="B264" s="117" t="s">
        <v>304</v>
      </c>
      <c r="C264" s="117" t="s">
        <v>212</v>
      </c>
      <c r="D264" s="117" t="s">
        <v>213</v>
      </c>
      <c r="E264" s="122" t="s">
        <v>352</v>
      </c>
      <c r="F264" s="122"/>
      <c r="G264" s="89" t="s">
        <v>157</v>
      </c>
      <c r="H264" s="87" t="s">
        <v>26</v>
      </c>
      <c r="I264" s="89" t="s">
        <v>217</v>
      </c>
      <c r="J264" s="87" t="s">
        <v>366</v>
      </c>
      <c r="K264" s="87" t="s">
        <v>139</v>
      </c>
      <c r="L264" s="88" t="s">
        <v>252</v>
      </c>
      <c r="M264" s="87">
        <v>2</v>
      </c>
      <c r="N264" s="87">
        <v>4</v>
      </c>
      <c r="O264" s="87">
        <f t="shared" ref="O264:O275" si="148">M264*N264</f>
        <v>8</v>
      </c>
      <c r="P264" s="87" t="str">
        <f t="shared" ref="P264:P275" si="149">VLOOKUP(O264,Rango1,2)</f>
        <v>Medio</v>
      </c>
      <c r="Q264" s="87">
        <v>10</v>
      </c>
      <c r="R264" s="87">
        <f t="shared" ref="R264:R275" si="150">O264*Q264</f>
        <v>80</v>
      </c>
      <c r="S264" s="92" t="str">
        <f t="shared" si="142"/>
        <v>III</v>
      </c>
      <c r="T264" s="87" t="str">
        <f t="shared" si="143"/>
        <v>Mejorable</v>
      </c>
      <c r="U264" s="87" t="str">
        <f t="shared" ref="U264:U268" si="151">VLOOKUP(R264,Rango2,2)</f>
        <v xml:space="preserve">III Mejorar si es posible.  Sería conveniente justificar la intervención y su rentabilidad. </v>
      </c>
      <c r="V264" s="89"/>
      <c r="W264" s="89"/>
      <c r="X264" s="89"/>
      <c r="Y264" s="89" t="s">
        <v>317</v>
      </c>
      <c r="Z264" s="89"/>
      <c r="AA264" s="89"/>
      <c r="AB264" s="89"/>
      <c r="AC264" s="89"/>
    </row>
    <row r="265" spans="1:29" s="8" customFormat="1" ht="90" customHeight="1" x14ac:dyDescent="0.25">
      <c r="A265" s="118"/>
      <c r="B265" s="118"/>
      <c r="C265" s="118"/>
      <c r="D265" s="118"/>
      <c r="E265" s="122"/>
      <c r="F265" s="122"/>
      <c r="G265" s="89" t="s">
        <v>215</v>
      </c>
      <c r="H265" s="87" t="s">
        <v>26</v>
      </c>
      <c r="I265" s="89" t="s">
        <v>218</v>
      </c>
      <c r="J265" s="87" t="s">
        <v>366</v>
      </c>
      <c r="K265" s="87" t="s">
        <v>139</v>
      </c>
      <c r="L265" s="88" t="s">
        <v>252</v>
      </c>
      <c r="M265" s="87">
        <v>2</v>
      </c>
      <c r="N265" s="87">
        <v>4</v>
      </c>
      <c r="O265" s="87">
        <f t="shared" si="148"/>
        <v>8</v>
      </c>
      <c r="P265" s="87" t="str">
        <f t="shared" si="149"/>
        <v>Medio</v>
      </c>
      <c r="Q265" s="87">
        <v>10</v>
      </c>
      <c r="R265" s="87">
        <f t="shared" si="150"/>
        <v>80</v>
      </c>
      <c r="S265" s="92" t="str">
        <f t="shared" si="142"/>
        <v>III</v>
      </c>
      <c r="T265" s="87" t="str">
        <f t="shared" si="143"/>
        <v>Mejorable</v>
      </c>
      <c r="U265" s="87" t="str">
        <f t="shared" si="151"/>
        <v xml:space="preserve">III Mejorar si es posible.  Sería conveniente justificar la intervención y su rentabilidad. </v>
      </c>
      <c r="V265" s="89"/>
      <c r="W265" s="89"/>
      <c r="X265" s="89"/>
      <c r="Y265" s="89" t="s">
        <v>317</v>
      </c>
      <c r="Z265" s="89"/>
      <c r="AA265" s="89"/>
      <c r="AB265" s="89"/>
      <c r="AC265" s="89"/>
    </row>
    <row r="266" spans="1:29" s="8" customFormat="1" ht="60" customHeight="1" x14ac:dyDescent="0.25">
      <c r="A266" s="119"/>
      <c r="B266" s="119"/>
      <c r="C266" s="119"/>
      <c r="D266" s="119"/>
      <c r="E266" s="123"/>
      <c r="F266" s="123"/>
      <c r="G266" s="88" t="s">
        <v>208</v>
      </c>
      <c r="H266" s="88" t="s">
        <v>180</v>
      </c>
      <c r="I266" s="85" t="s">
        <v>219</v>
      </c>
      <c r="J266" s="85" t="s">
        <v>220</v>
      </c>
      <c r="K266" s="87" t="s">
        <v>366</v>
      </c>
      <c r="L266" s="87" t="s">
        <v>366</v>
      </c>
      <c r="M266" s="87">
        <v>2</v>
      </c>
      <c r="N266" s="87">
        <v>2</v>
      </c>
      <c r="O266" s="87">
        <f t="shared" si="148"/>
        <v>4</v>
      </c>
      <c r="P266" s="87" t="str">
        <f t="shared" si="149"/>
        <v>Bajo</v>
      </c>
      <c r="Q266" s="87">
        <v>10</v>
      </c>
      <c r="R266" s="87">
        <f t="shared" si="150"/>
        <v>40</v>
      </c>
      <c r="S266" s="92" t="str">
        <f t="shared" si="142"/>
        <v>III</v>
      </c>
      <c r="T266" s="87" t="str">
        <f t="shared" si="143"/>
        <v>Mejorable</v>
      </c>
      <c r="U266" s="87" t="str">
        <f t="shared" si="151"/>
        <v xml:space="preserve">III Mejorar si es posible.  Sería conveniente justificar la intervención y su rentabilidad. </v>
      </c>
      <c r="V266" s="89"/>
      <c r="W266" s="89"/>
      <c r="X266" s="89"/>
      <c r="Y266" s="88" t="s">
        <v>334</v>
      </c>
      <c r="Z266" s="89"/>
      <c r="AA266" s="89"/>
      <c r="AB266" s="89"/>
      <c r="AC266" s="89"/>
    </row>
    <row r="267" spans="1:29" s="8" customFormat="1" ht="78" customHeight="1" x14ac:dyDescent="0.25">
      <c r="A267" s="117" t="s">
        <v>349</v>
      </c>
      <c r="B267" s="117" t="s">
        <v>349</v>
      </c>
      <c r="C267" s="117" t="s">
        <v>358</v>
      </c>
      <c r="D267" s="117" t="s">
        <v>369</v>
      </c>
      <c r="E267" s="121" t="s">
        <v>352</v>
      </c>
      <c r="F267" s="121"/>
      <c r="G267" s="88" t="s">
        <v>370</v>
      </c>
      <c r="H267" s="88" t="s">
        <v>180</v>
      </c>
      <c r="I267" s="85" t="s">
        <v>219</v>
      </c>
      <c r="J267" s="85" t="s">
        <v>220</v>
      </c>
      <c r="K267" s="87" t="s">
        <v>366</v>
      </c>
      <c r="L267" s="87" t="s">
        <v>366</v>
      </c>
      <c r="M267" s="87">
        <v>2</v>
      </c>
      <c r="N267" s="87">
        <v>2</v>
      </c>
      <c r="O267" s="87">
        <f t="shared" si="148"/>
        <v>4</v>
      </c>
      <c r="P267" s="87" t="str">
        <f t="shared" si="149"/>
        <v>Bajo</v>
      </c>
      <c r="Q267" s="87">
        <v>10</v>
      </c>
      <c r="R267" s="87">
        <f t="shared" si="150"/>
        <v>40</v>
      </c>
      <c r="S267" s="92" t="str">
        <f t="shared" si="142"/>
        <v>III</v>
      </c>
      <c r="T267" s="87" t="str">
        <f t="shared" si="143"/>
        <v>Mejorable</v>
      </c>
      <c r="U267" s="87" t="str">
        <f t="shared" si="151"/>
        <v xml:space="preserve">III Mejorar si es posible.  Sería conveniente justificar la intervención y su rentabilidad. </v>
      </c>
      <c r="V267" s="89"/>
      <c r="W267" s="89"/>
      <c r="X267" s="89"/>
      <c r="Y267" s="88" t="s">
        <v>334</v>
      </c>
      <c r="Z267" s="89"/>
      <c r="AA267" s="89"/>
      <c r="AB267" s="89"/>
      <c r="AC267" s="89"/>
    </row>
    <row r="268" spans="1:29" s="8" customFormat="1" ht="45" customHeight="1" x14ac:dyDescent="0.25">
      <c r="A268" s="118"/>
      <c r="B268" s="118"/>
      <c r="C268" s="118"/>
      <c r="D268" s="118"/>
      <c r="E268" s="122"/>
      <c r="F268" s="122"/>
      <c r="G268" s="85" t="s">
        <v>123</v>
      </c>
      <c r="H268" s="85" t="s">
        <v>241</v>
      </c>
      <c r="I268" s="89" t="s">
        <v>146</v>
      </c>
      <c r="J268" s="87" t="s">
        <v>242</v>
      </c>
      <c r="K268" s="87" t="s">
        <v>366</v>
      </c>
      <c r="L268" s="87" t="s">
        <v>366</v>
      </c>
      <c r="M268" s="87">
        <v>2</v>
      </c>
      <c r="N268" s="87">
        <v>3</v>
      </c>
      <c r="O268" s="87">
        <f t="shared" si="148"/>
        <v>6</v>
      </c>
      <c r="P268" s="87" t="str">
        <f t="shared" si="149"/>
        <v>Medio</v>
      </c>
      <c r="Q268" s="87">
        <v>10</v>
      </c>
      <c r="R268" s="87">
        <f t="shared" si="150"/>
        <v>60</v>
      </c>
      <c r="S268" s="92" t="str">
        <f t="shared" si="142"/>
        <v>III</v>
      </c>
      <c r="T268" s="87" t="str">
        <f t="shared" si="143"/>
        <v>Mejorable</v>
      </c>
      <c r="U268" s="87" t="str">
        <f t="shared" si="151"/>
        <v xml:space="preserve">III Mejorar si es posible.  Sería conveniente justificar la intervención y su rentabilidad. </v>
      </c>
      <c r="V268" s="89"/>
      <c r="W268" s="89"/>
      <c r="X268" s="89"/>
      <c r="Y268" s="82" t="s">
        <v>335</v>
      </c>
      <c r="Z268" s="87"/>
      <c r="AA268" s="65" t="s">
        <v>311</v>
      </c>
      <c r="AB268" s="89"/>
      <c r="AC268" s="89"/>
    </row>
    <row r="269" spans="1:29" s="8" customFormat="1" ht="81" customHeight="1" x14ac:dyDescent="0.25">
      <c r="A269" s="118"/>
      <c r="B269" s="118"/>
      <c r="C269" s="118"/>
      <c r="D269" s="118"/>
      <c r="E269" s="122"/>
      <c r="F269" s="122"/>
      <c r="G269" s="85" t="s">
        <v>362</v>
      </c>
      <c r="H269" s="85" t="s">
        <v>361</v>
      </c>
      <c r="I269" s="89" t="s">
        <v>363</v>
      </c>
      <c r="J269" s="87" t="s">
        <v>366</v>
      </c>
      <c r="K269" s="87" t="s">
        <v>366</v>
      </c>
      <c r="L269" s="87" t="s">
        <v>366</v>
      </c>
      <c r="M269" s="87">
        <v>2</v>
      </c>
      <c r="N269" s="87">
        <v>3</v>
      </c>
      <c r="O269" s="87">
        <f t="shared" si="148"/>
        <v>6</v>
      </c>
      <c r="P269" s="87" t="str">
        <f t="shared" si="149"/>
        <v>Medio</v>
      </c>
      <c r="Q269" s="87">
        <v>10</v>
      </c>
      <c r="R269" s="87">
        <f t="shared" si="150"/>
        <v>60</v>
      </c>
      <c r="S269" s="92" t="str">
        <f t="shared" si="142"/>
        <v>III</v>
      </c>
      <c r="T269" s="87" t="str">
        <f t="shared" si="143"/>
        <v>Mejorable</v>
      </c>
      <c r="U269" s="87" t="str">
        <f t="shared" ref="U269:U275" si="152">VLOOKUP(R269,Rango2,2)</f>
        <v xml:space="preserve">III Mejorar si es posible.  Sería conveniente justificar la intervención y su rentabilidad. </v>
      </c>
      <c r="V269" s="89"/>
      <c r="W269" s="89"/>
      <c r="X269" s="89"/>
      <c r="Y269" s="82" t="s">
        <v>364</v>
      </c>
      <c r="Z269" s="89"/>
      <c r="AA269" s="89"/>
      <c r="AB269" s="89"/>
      <c r="AC269" s="89"/>
    </row>
    <row r="270" spans="1:29" s="8" customFormat="1" ht="84.75" customHeight="1" x14ac:dyDescent="0.25">
      <c r="A270" s="119"/>
      <c r="B270" s="119"/>
      <c r="C270" s="119"/>
      <c r="D270" s="119"/>
      <c r="E270" s="123"/>
      <c r="F270" s="123"/>
      <c r="G270" s="85" t="s">
        <v>371</v>
      </c>
      <c r="H270" s="85" t="s">
        <v>359</v>
      </c>
      <c r="I270" s="89" t="s">
        <v>360</v>
      </c>
      <c r="J270" s="87" t="s">
        <v>366</v>
      </c>
      <c r="K270" s="87" t="s">
        <v>366</v>
      </c>
      <c r="L270" s="87" t="s">
        <v>366</v>
      </c>
      <c r="M270" s="87">
        <v>2</v>
      </c>
      <c r="N270" s="87">
        <v>1</v>
      </c>
      <c r="O270" s="87">
        <f t="shared" si="148"/>
        <v>2</v>
      </c>
      <c r="P270" s="87" t="str">
        <f t="shared" si="149"/>
        <v>Bajo</v>
      </c>
      <c r="Q270" s="87">
        <v>10</v>
      </c>
      <c r="R270" s="87">
        <f t="shared" si="150"/>
        <v>20</v>
      </c>
      <c r="S270" s="92" t="str">
        <f t="shared" si="142"/>
        <v>IV</v>
      </c>
      <c r="T270" s="87" t="str">
        <f t="shared" si="143"/>
        <v>Aceptable</v>
      </c>
      <c r="U270" s="87" t="str">
        <f t="shared" si="152"/>
        <v>IV Mantener las medidas de control existentes, pero se deberían considerar soluciones o mejoras y se deben hacer comprobaciones periódicas para asegurar que el riesgo aún es tolerable.</v>
      </c>
      <c r="V270" s="89"/>
      <c r="W270" s="89"/>
      <c r="X270" s="89"/>
      <c r="Y270" s="82" t="s">
        <v>364</v>
      </c>
      <c r="Z270" s="89"/>
      <c r="AA270" s="89"/>
      <c r="AB270" s="89"/>
      <c r="AC270" s="89"/>
    </row>
    <row r="271" spans="1:29" s="8" customFormat="1" ht="150" customHeight="1" x14ac:dyDescent="0.25">
      <c r="A271" s="117" t="s">
        <v>350</v>
      </c>
      <c r="B271" s="117" t="s">
        <v>310</v>
      </c>
      <c r="C271" s="117" t="s">
        <v>365</v>
      </c>
      <c r="D271" s="117" t="s">
        <v>365</v>
      </c>
      <c r="E271" s="121" t="s">
        <v>352</v>
      </c>
      <c r="F271" s="121"/>
      <c r="G271" s="87" t="s">
        <v>313</v>
      </c>
      <c r="H271" s="87" t="s">
        <v>181</v>
      </c>
      <c r="I271" s="87" t="s">
        <v>167</v>
      </c>
      <c r="J271" s="87" t="s">
        <v>172</v>
      </c>
      <c r="K271" s="87" t="s">
        <v>173</v>
      </c>
      <c r="L271" s="87" t="s">
        <v>174</v>
      </c>
      <c r="M271" s="87">
        <v>2</v>
      </c>
      <c r="N271" s="86">
        <v>4</v>
      </c>
      <c r="O271" s="87">
        <f t="shared" si="148"/>
        <v>8</v>
      </c>
      <c r="P271" s="87" t="str">
        <f t="shared" si="149"/>
        <v>Medio</v>
      </c>
      <c r="Q271" s="87">
        <v>10</v>
      </c>
      <c r="R271" s="87">
        <f t="shared" si="150"/>
        <v>80</v>
      </c>
      <c r="S271" s="92" t="str">
        <f t="shared" si="142"/>
        <v>III</v>
      </c>
      <c r="T271" s="87" t="str">
        <f t="shared" si="143"/>
        <v>Mejorable</v>
      </c>
      <c r="U271" s="87" t="str">
        <f t="shared" si="152"/>
        <v xml:space="preserve">III Mejorar si es posible.  Sería conveniente justificar la intervención y su rentabilidad. </v>
      </c>
      <c r="V271" s="89"/>
      <c r="W271" s="89"/>
      <c r="X271" s="89"/>
      <c r="Y271" s="89" t="s">
        <v>314</v>
      </c>
      <c r="Z271" s="89"/>
      <c r="AA271" s="89"/>
      <c r="AB271" s="89"/>
      <c r="AC271" s="89"/>
    </row>
    <row r="272" spans="1:29" s="8" customFormat="1" ht="90" customHeight="1" x14ac:dyDescent="0.25">
      <c r="A272" s="118"/>
      <c r="B272" s="118"/>
      <c r="C272" s="118"/>
      <c r="D272" s="118"/>
      <c r="E272" s="122"/>
      <c r="F272" s="122"/>
      <c r="G272" s="89" t="s">
        <v>351</v>
      </c>
      <c r="H272" s="88" t="s">
        <v>230</v>
      </c>
      <c r="I272" s="89" t="s">
        <v>216</v>
      </c>
      <c r="J272" s="87" t="s">
        <v>366</v>
      </c>
      <c r="K272" s="89" t="s">
        <v>225</v>
      </c>
      <c r="L272" s="87" t="s">
        <v>366</v>
      </c>
      <c r="M272" s="87">
        <v>2</v>
      </c>
      <c r="N272" s="86">
        <v>4</v>
      </c>
      <c r="O272" s="87">
        <f t="shared" si="148"/>
        <v>8</v>
      </c>
      <c r="P272" s="87" t="str">
        <f t="shared" si="149"/>
        <v>Medio</v>
      </c>
      <c r="Q272" s="87">
        <v>10</v>
      </c>
      <c r="R272" s="87">
        <f t="shared" si="150"/>
        <v>80</v>
      </c>
      <c r="S272" s="92" t="str">
        <f t="shared" si="142"/>
        <v>III</v>
      </c>
      <c r="T272" s="87" t="str">
        <f t="shared" si="143"/>
        <v>Mejorable</v>
      </c>
      <c r="U272" s="87" t="str">
        <f t="shared" si="152"/>
        <v xml:space="preserve">III Mejorar si es posible.  Sería conveniente justificar la intervención y su rentabilidad. </v>
      </c>
      <c r="V272" s="89"/>
      <c r="W272" s="89"/>
      <c r="X272" s="89"/>
      <c r="Y272" s="89" t="s">
        <v>357</v>
      </c>
      <c r="Z272" s="89"/>
      <c r="AA272" s="89"/>
      <c r="AB272" s="89"/>
      <c r="AC272" s="89"/>
    </row>
    <row r="273" spans="1:29" s="7" customFormat="1" ht="111.75" customHeight="1" x14ac:dyDescent="0.25">
      <c r="A273" s="119"/>
      <c r="B273" s="119"/>
      <c r="C273" s="119"/>
      <c r="D273" s="119"/>
      <c r="E273" s="123"/>
      <c r="F273" s="123"/>
      <c r="G273" s="87" t="s">
        <v>237</v>
      </c>
      <c r="H273" s="87" t="s">
        <v>86</v>
      </c>
      <c r="I273" s="87" t="s">
        <v>121</v>
      </c>
      <c r="J273" s="87" t="s">
        <v>366</v>
      </c>
      <c r="K273" s="87" t="s">
        <v>366</v>
      </c>
      <c r="L273" s="87" t="s">
        <v>366</v>
      </c>
      <c r="M273" s="87">
        <v>2</v>
      </c>
      <c r="N273" s="86">
        <v>4</v>
      </c>
      <c r="O273" s="87">
        <f t="shared" si="148"/>
        <v>8</v>
      </c>
      <c r="P273" s="87" t="str">
        <f t="shared" si="149"/>
        <v>Medio</v>
      </c>
      <c r="Q273" s="87">
        <v>10</v>
      </c>
      <c r="R273" s="87">
        <f t="shared" si="150"/>
        <v>80</v>
      </c>
      <c r="S273" s="92" t="str">
        <f t="shared" si="142"/>
        <v>III</v>
      </c>
      <c r="T273" s="87" t="str">
        <f t="shared" si="143"/>
        <v>Mejorable</v>
      </c>
      <c r="U273" s="87" t="str">
        <f t="shared" si="152"/>
        <v xml:space="preserve">III Mejorar si es posible.  Sería conveniente justificar la intervención y su rentabilidad. </v>
      </c>
      <c r="V273" s="87"/>
      <c r="W273" s="87"/>
      <c r="X273" s="87"/>
      <c r="Y273" s="88" t="s">
        <v>238</v>
      </c>
      <c r="Z273" s="87"/>
      <c r="AA273" s="87"/>
      <c r="AB273" s="87"/>
      <c r="AC273" s="89"/>
    </row>
    <row r="274" spans="1:29" s="8" customFormat="1" ht="75" customHeight="1" x14ac:dyDescent="0.25">
      <c r="A274" s="117" t="s">
        <v>222</v>
      </c>
      <c r="B274" s="117" t="s">
        <v>308</v>
      </c>
      <c r="C274" s="117" t="s">
        <v>221</v>
      </c>
      <c r="D274" s="117" t="s">
        <v>221</v>
      </c>
      <c r="E274" s="121" t="s">
        <v>352</v>
      </c>
      <c r="F274" s="121"/>
      <c r="G274" s="83" t="s">
        <v>319</v>
      </c>
      <c r="H274" s="88" t="s">
        <v>230</v>
      </c>
      <c r="I274" s="83" t="s">
        <v>223</v>
      </c>
      <c r="J274" s="87" t="s">
        <v>366</v>
      </c>
      <c r="K274" s="89" t="s">
        <v>225</v>
      </c>
      <c r="L274" s="87" t="s">
        <v>366</v>
      </c>
      <c r="M274" s="87">
        <v>2</v>
      </c>
      <c r="N274" s="86">
        <v>4</v>
      </c>
      <c r="O274" s="87">
        <f t="shared" si="148"/>
        <v>8</v>
      </c>
      <c r="P274" s="87" t="str">
        <f t="shared" si="149"/>
        <v>Medio</v>
      </c>
      <c r="Q274" s="87">
        <v>10</v>
      </c>
      <c r="R274" s="87">
        <f t="shared" si="150"/>
        <v>80</v>
      </c>
      <c r="S274" s="92" t="str">
        <f t="shared" si="142"/>
        <v>III</v>
      </c>
      <c r="T274" s="87" t="str">
        <f t="shared" si="143"/>
        <v>Mejorable</v>
      </c>
      <c r="U274" s="87" t="str">
        <f>VLOOKUP(R274,Rango2,2)</f>
        <v xml:space="preserve">III Mejorar si es posible.  Sería conveniente justificar la intervención y su rentabilidad. </v>
      </c>
      <c r="V274" s="89"/>
      <c r="W274" s="89"/>
      <c r="X274" s="89"/>
      <c r="Y274" s="89" t="s">
        <v>227</v>
      </c>
      <c r="Z274" s="89"/>
      <c r="AA274" s="89"/>
      <c r="AB274" s="89"/>
      <c r="AC274" s="89"/>
    </row>
    <row r="275" spans="1:29" ht="66" customHeight="1" x14ac:dyDescent="0.25">
      <c r="A275" s="119"/>
      <c r="B275" s="119"/>
      <c r="C275" s="119"/>
      <c r="D275" s="119"/>
      <c r="E275" s="123"/>
      <c r="F275" s="123"/>
      <c r="G275" s="81" t="s">
        <v>316</v>
      </c>
      <c r="H275" s="88" t="s">
        <v>229</v>
      </c>
      <c r="I275" s="81" t="s">
        <v>224</v>
      </c>
      <c r="J275" s="87" t="s">
        <v>366</v>
      </c>
      <c r="K275" s="87" t="s">
        <v>366</v>
      </c>
      <c r="L275" s="89" t="s">
        <v>226</v>
      </c>
      <c r="M275" s="87">
        <v>2</v>
      </c>
      <c r="N275" s="86">
        <v>3</v>
      </c>
      <c r="O275" s="87">
        <f t="shared" si="148"/>
        <v>6</v>
      </c>
      <c r="P275" s="87" t="str">
        <f t="shared" si="149"/>
        <v>Medio</v>
      </c>
      <c r="Q275" s="87">
        <v>10</v>
      </c>
      <c r="R275" s="87">
        <f t="shared" si="150"/>
        <v>60</v>
      </c>
      <c r="S275" s="92" t="str">
        <f t="shared" si="142"/>
        <v>III</v>
      </c>
      <c r="T275" s="87" t="str">
        <f t="shared" si="143"/>
        <v>Mejorable</v>
      </c>
      <c r="U275" s="87" t="str">
        <f t="shared" si="152"/>
        <v xml:space="preserve">III Mejorar si es posible.  Sería conveniente justificar la intervención y su rentabilidad. </v>
      </c>
      <c r="V275" s="89"/>
      <c r="W275" s="89"/>
      <c r="X275" s="89"/>
      <c r="Y275" s="89"/>
      <c r="Z275" s="89"/>
      <c r="AA275" s="89"/>
      <c r="AB275" s="89"/>
      <c r="AC275" s="89"/>
    </row>
  </sheetData>
  <autoFilter ref="A5:BK275"/>
  <mergeCells count="230">
    <mergeCell ref="A181:A191"/>
    <mergeCell ref="B181:B191"/>
    <mergeCell ref="C181:C191"/>
    <mergeCell ref="D181:D191"/>
    <mergeCell ref="E181:E191"/>
    <mergeCell ref="F181:F191"/>
    <mergeCell ref="A214:A218"/>
    <mergeCell ref="B214:B220"/>
    <mergeCell ref="C214:C220"/>
    <mergeCell ref="D214:D220"/>
    <mergeCell ref="E214:E220"/>
    <mergeCell ref="F214:F220"/>
    <mergeCell ref="A159:A169"/>
    <mergeCell ref="B159:B169"/>
    <mergeCell ref="C159:C169"/>
    <mergeCell ref="D159:D169"/>
    <mergeCell ref="E159:E169"/>
    <mergeCell ref="F159:F169"/>
    <mergeCell ref="A170:A180"/>
    <mergeCell ref="B170:B180"/>
    <mergeCell ref="C170:C180"/>
    <mergeCell ref="D170:D180"/>
    <mergeCell ref="E170:E180"/>
    <mergeCell ref="F170:F180"/>
    <mergeCell ref="A130:A138"/>
    <mergeCell ref="B130:B138"/>
    <mergeCell ref="C130:C138"/>
    <mergeCell ref="D130:D138"/>
    <mergeCell ref="E130:E138"/>
    <mergeCell ref="F130:F138"/>
    <mergeCell ref="A148:A158"/>
    <mergeCell ref="B148:B158"/>
    <mergeCell ref="C148:C158"/>
    <mergeCell ref="D148:D158"/>
    <mergeCell ref="E148:E158"/>
    <mergeCell ref="F148:F158"/>
    <mergeCell ref="A105:A113"/>
    <mergeCell ref="B105:B113"/>
    <mergeCell ref="C105:C113"/>
    <mergeCell ref="D105:D113"/>
    <mergeCell ref="E105:E113"/>
    <mergeCell ref="F105:F113"/>
    <mergeCell ref="A139:A147"/>
    <mergeCell ref="B139:B147"/>
    <mergeCell ref="C139:C147"/>
    <mergeCell ref="D139:D147"/>
    <mergeCell ref="E139:E147"/>
    <mergeCell ref="F139:F147"/>
    <mergeCell ref="A114:A120"/>
    <mergeCell ref="B114:B120"/>
    <mergeCell ref="C114:C120"/>
    <mergeCell ref="D114:D120"/>
    <mergeCell ref="E114:E120"/>
    <mergeCell ref="F114:F120"/>
    <mergeCell ref="A121:A129"/>
    <mergeCell ref="B121:B129"/>
    <mergeCell ref="C121:C129"/>
    <mergeCell ref="D121:D129"/>
    <mergeCell ref="E121:E129"/>
    <mergeCell ref="F121:F129"/>
    <mergeCell ref="A84:A95"/>
    <mergeCell ref="B84:B95"/>
    <mergeCell ref="C84:C95"/>
    <mergeCell ref="D84:D95"/>
    <mergeCell ref="E84:E95"/>
    <mergeCell ref="F84:F95"/>
    <mergeCell ref="A96:A104"/>
    <mergeCell ref="B96:B104"/>
    <mergeCell ref="C96:C104"/>
    <mergeCell ref="D96:D104"/>
    <mergeCell ref="E96:E104"/>
    <mergeCell ref="F96:F104"/>
    <mergeCell ref="A68:A75"/>
    <mergeCell ref="B68:B75"/>
    <mergeCell ref="C68:C75"/>
    <mergeCell ref="D68:D75"/>
    <mergeCell ref="E68:E75"/>
    <mergeCell ref="F68:F75"/>
    <mergeCell ref="A76:A83"/>
    <mergeCell ref="B76:B83"/>
    <mergeCell ref="C76:C83"/>
    <mergeCell ref="D76:D83"/>
    <mergeCell ref="E76:E83"/>
    <mergeCell ref="F76:F83"/>
    <mergeCell ref="A52:A59"/>
    <mergeCell ref="B52:B59"/>
    <mergeCell ref="C52:C59"/>
    <mergeCell ref="D52:D59"/>
    <mergeCell ref="E52:E59"/>
    <mergeCell ref="F52:F59"/>
    <mergeCell ref="A60:A67"/>
    <mergeCell ref="B60:B67"/>
    <mergeCell ref="C60:C67"/>
    <mergeCell ref="D60:D67"/>
    <mergeCell ref="E60:E67"/>
    <mergeCell ref="F60:F67"/>
    <mergeCell ref="F28:F35"/>
    <mergeCell ref="A36:A43"/>
    <mergeCell ref="B36:B43"/>
    <mergeCell ref="C36:C43"/>
    <mergeCell ref="D36:D43"/>
    <mergeCell ref="E36:E43"/>
    <mergeCell ref="F36:F43"/>
    <mergeCell ref="A44:A51"/>
    <mergeCell ref="B44:B51"/>
    <mergeCell ref="C44:C51"/>
    <mergeCell ref="D44:D51"/>
    <mergeCell ref="E44:E51"/>
    <mergeCell ref="F44:F51"/>
    <mergeCell ref="D20:D27"/>
    <mergeCell ref="C20:C27"/>
    <mergeCell ref="B20:B27"/>
    <mergeCell ref="A20:A27"/>
    <mergeCell ref="A28:A35"/>
    <mergeCell ref="B28:B35"/>
    <mergeCell ref="C28:C35"/>
    <mergeCell ref="D28:D35"/>
    <mergeCell ref="E28:E35"/>
    <mergeCell ref="D257:D263"/>
    <mergeCell ref="B267:B270"/>
    <mergeCell ref="A251:A256"/>
    <mergeCell ref="E245:E250"/>
    <mergeCell ref="B245:B250"/>
    <mergeCell ref="E264:E266"/>
    <mergeCell ref="F264:F266"/>
    <mergeCell ref="A245:A250"/>
    <mergeCell ref="C245:C250"/>
    <mergeCell ref="E257:E263"/>
    <mergeCell ref="F257:F263"/>
    <mergeCell ref="A264:A266"/>
    <mergeCell ref="B264:B266"/>
    <mergeCell ref="C264:C266"/>
    <mergeCell ref="D264:D266"/>
    <mergeCell ref="A257:A263"/>
    <mergeCell ref="B257:B263"/>
    <mergeCell ref="C257:C263"/>
    <mergeCell ref="F267:F270"/>
    <mergeCell ref="A267:A270"/>
    <mergeCell ref="C267:C270"/>
    <mergeCell ref="D267:D270"/>
    <mergeCell ref="E267:E270"/>
    <mergeCell ref="A1:A3"/>
    <mergeCell ref="B1:AA3"/>
    <mergeCell ref="AA4:AC4"/>
    <mergeCell ref="V4:Z4"/>
    <mergeCell ref="I4:I5"/>
    <mergeCell ref="J4:L4"/>
    <mergeCell ref="M4:U4"/>
    <mergeCell ref="A4:A5"/>
    <mergeCell ref="B4:B5"/>
    <mergeCell ref="C4:C5"/>
    <mergeCell ref="G4:H4"/>
    <mergeCell ref="F4:F5"/>
    <mergeCell ref="D4:D5"/>
    <mergeCell ref="E4:E5"/>
    <mergeCell ref="F274:F275"/>
    <mergeCell ref="A271:A273"/>
    <mergeCell ref="B271:B273"/>
    <mergeCell ref="C271:C273"/>
    <mergeCell ref="D271:D273"/>
    <mergeCell ref="E271:E273"/>
    <mergeCell ref="F271:F273"/>
    <mergeCell ref="A274:A275"/>
    <mergeCell ref="B274:B275"/>
    <mergeCell ref="C274:C275"/>
    <mergeCell ref="D274:D275"/>
    <mergeCell ref="E274:E275"/>
    <mergeCell ref="C231:C239"/>
    <mergeCell ref="B231:B239"/>
    <mergeCell ref="E228:E230"/>
    <mergeCell ref="E231:E239"/>
    <mergeCell ref="E251:E256"/>
    <mergeCell ref="C251:C256"/>
    <mergeCell ref="B251:B256"/>
    <mergeCell ref="F231:F239"/>
    <mergeCell ref="A240:A244"/>
    <mergeCell ref="B240:B244"/>
    <mergeCell ref="D231:D239"/>
    <mergeCell ref="F240:F244"/>
    <mergeCell ref="F245:F250"/>
    <mergeCell ref="D245:D250"/>
    <mergeCell ref="D251:D256"/>
    <mergeCell ref="D221:D227"/>
    <mergeCell ref="D240:D244"/>
    <mergeCell ref="F228:F230"/>
    <mergeCell ref="F221:F227"/>
    <mergeCell ref="F251:F256"/>
    <mergeCell ref="D203:D209"/>
    <mergeCell ref="F210:F213"/>
    <mergeCell ref="A192:A202"/>
    <mergeCell ref="B192:B202"/>
    <mergeCell ref="C192:C202"/>
    <mergeCell ref="A221:A227"/>
    <mergeCell ref="B221:B227"/>
    <mergeCell ref="C221:C227"/>
    <mergeCell ref="B228:B230"/>
    <mergeCell ref="E203:E209"/>
    <mergeCell ref="F203:F209"/>
    <mergeCell ref="C240:C244"/>
    <mergeCell ref="E240:E244"/>
    <mergeCell ref="A228:A230"/>
    <mergeCell ref="A231:A239"/>
    <mergeCell ref="C228:C230"/>
    <mergeCell ref="D228:D230"/>
    <mergeCell ref="F192:F202"/>
    <mergeCell ref="E221:E227"/>
    <mergeCell ref="B6:B11"/>
    <mergeCell ref="A6:A11"/>
    <mergeCell ref="C6:C11"/>
    <mergeCell ref="F6:F11"/>
    <mergeCell ref="E6:E11"/>
    <mergeCell ref="A210:A213"/>
    <mergeCell ref="B210:B213"/>
    <mergeCell ref="C210:C213"/>
    <mergeCell ref="D6:D11"/>
    <mergeCell ref="D192:D202"/>
    <mergeCell ref="E192:E202"/>
    <mergeCell ref="E210:E213"/>
    <mergeCell ref="D210:D213"/>
    <mergeCell ref="A203:A209"/>
    <mergeCell ref="B203:B209"/>
    <mergeCell ref="C203:C209"/>
    <mergeCell ref="A12:A19"/>
    <mergeCell ref="B12:B19"/>
    <mergeCell ref="C12:C19"/>
    <mergeCell ref="D12:D19"/>
    <mergeCell ref="E12:E19"/>
    <mergeCell ref="F12:F19"/>
    <mergeCell ref="F20:F27"/>
    <mergeCell ref="E20:E27"/>
  </mergeCells>
  <conditionalFormatting sqref="P6:P11 P192:P198 P210:P213 P221:P275">
    <cfRule type="containsText" dxfId="447" priority="461" operator="containsText" text="Medio">
      <formula>NOT(ISERROR(SEARCH("Medio",P6)))</formula>
    </cfRule>
    <cfRule type="containsText" dxfId="446" priority="462" operator="containsText" text="Alto">
      <formula>NOT(ISERROR(SEARCH("Alto",P6)))</formula>
    </cfRule>
    <cfRule type="containsText" dxfId="445" priority="463" operator="containsText" text="Bajo">
      <formula>NOT(ISERROR(SEARCH("Bajo",P6)))</formula>
    </cfRule>
    <cfRule type="containsText" dxfId="444" priority="464" operator="containsText" text="Medio">
      <formula>NOT(ISERROR(SEARCH("Medio",P6)))</formula>
    </cfRule>
  </conditionalFormatting>
  <conditionalFormatting sqref="S6:S11 S192:S198 S210:S213 S221:S275">
    <cfRule type="cellIs" dxfId="443" priority="458" stopIfTrue="1" operator="equal">
      <formula>"I"</formula>
    </cfRule>
    <cfRule type="cellIs" dxfId="442" priority="459" stopIfTrue="1" operator="equal">
      <formula>"II"</formula>
    </cfRule>
    <cfRule type="cellIs" dxfId="441" priority="460" stopIfTrue="1" operator="equal">
      <formula>"III"</formula>
    </cfRule>
  </conditionalFormatting>
  <conditionalFormatting sqref="S6:S11 S192:S198 S210:S213 S221:S275">
    <cfRule type="cellIs" dxfId="440" priority="457" operator="equal">
      <formula>"IV"</formula>
    </cfRule>
  </conditionalFormatting>
  <conditionalFormatting sqref="P203:P209">
    <cfRule type="containsText" dxfId="439" priority="437" operator="containsText" text="Medio">
      <formula>NOT(ISERROR(SEARCH("Medio",P203)))</formula>
    </cfRule>
    <cfRule type="containsText" dxfId="438" priority="438" operator="containsText" text="Alto">
      <formula>NOT(ISERROR(SEARCH("Alto",P203)))</formula>
    </cfRule>
    <cfRule type="containsText" dxfId="437" priority="439" operator="containsText" text="Bajo">
      <formula>NOT(ISERROR(SEARCH("Bajo",P203)))</formula>
    </cfRule>
    <cfRule type="containsText" dxfId="436" priority="440" operator="containsText" text="Medio">
      <formula>NOT(ISERROR(SEARCH("Medio",P203)))</formula>
    </cfRule>
  </conditionalFormatting>
  <conditionalFormatting sqref="S203:S209">
    <cfRule type="cellIs" dxfId="435" priority="434" stopIfTrue="1" operator="equal">
      <formula>"I"</formula>
    </cfRule>
    <cfRule type="cellIs" dxfId="434" priority="435" stopIfTrue="1" operator="equal">
      <formula>"II"</formula>
    </cfRule>
    <cfRule type="cellIs" dxfId="433" priority="436" stopIfTrue="1" operator="equal">
      <formula>"III"</formula>
    </cfRule>
  </conditionalFormatting>
  <conditionalFormatting sqref="S203:S209">
    <cfRule type="cellIs" dxfId="432" priority="433" operator="equal">
      <formula>"IV"</formula>
    </cfRule>
  </conditionalFormatting>
  <conditionalFormatting sqref="S12:S19">
    <cfRule type="cellIs" dxfId="431" priority="425" operator="equal">
      <formula>"IV"</formula>
    </cfRule>
  </conditionalFormatting>
  <conditionalFormatting sqref="P12:P19">
    <cfRule type="containsText" dxfId="430" priority="429" operator="containsText" text="Medio">
      <formula>NOT(ISERROR(SEARCH("Medio",P12)))</formula>
    </cfRule>
    <cfRule type="containsText" dxfId="429" priority="430" operator="containsText" text="Alto">
      <formula>NOT(ISERROR(SEARCH("Alto",P12)))</formula>
    </cfRule>
    <cfRule type="containsText" dxfId="428" priority="431" operator="containsText" text="Bajo">
      <formula>NOT(ISERROR(SEARCH("Bajo",P12)))</formula>
    </cfRule>
    <cfRule type="containsText" dxfId="427" priority="432" operator="containsText" text="Medio">
      <formula>NOT(ISERROR(SEARCH("Medio",P12)))</formula>
    </cfRule>
  </conditionalFormatting>
  <conditionalFormatting sqref="S12:S19">
    <cfRule type="cellIs" dxfId="426" priority="426" stopIfTrue="1" operator="equal">
      <formula>"I"</formula>
    </cfRule>
    <cfRule type="cellIs" dxfId="425" priority="427" stopIfTrue="1" operator="equal">
      <formula>"II"</formula>
    </cfRule>
    <cfRule type="cellIs" dxfId="424" priority="428" stopIfTrue="1" operator="equal">
      <formula>"III"</formula>
    </cfRule>
  </conditionalFormatting>
  <conditionalFormatting sqref="S20:S27">
    <cfRule type="cellIs" dxfId="423" priority="417" operator="equal">
      <formula>"IV"</formula>
    </cfRule>
  </conditionalFormatting>
  <conditionalFormatting sqref="P20:P27">
    <cfRule type="containsText" dxfId="422" priority="421" operator="containsText" text="Medio">
      <formula>NOT(ISERROR(SEARCH("Medio",P20)))</formula>
    </cfRule>
    <cfRule type="containsText" dxfId="421" priority="422" operator="containsText" text="Alto">
      <formula>NOT(ISERROR(SEARCH("Alto",P20)))</formula>
    </cfRule>
    <cfRule type="containsText" dxfId="420" priority="423" operator="containsText" text="Bajo">
      <formula>NOT(ISERROR(SEARCH("Bajo",P20)))</formula>
    </cfRule>
    <cfRule type="containsText" dxfId="419" priority="424" operator="containsText" text="Medio">
      <formula>NOT(ISERROR(SEARCH("Medio",P20)))</formula>
    </cfRule>
  </conditionalFormatting>
  <conditionalFormatting sqref="S20:S27">
    <cfRule type="cellIs" dxfId="418" priority="418" stopIfTrue="1" operator="equal">
      <formula>"I"</formula>
    </cfRule>
    <cfRule type="cellIs" dxfId="417" priority="419" stopIfTrue="1" operator="equal">
      <formula>"II"</formula>
    </cfRule>
    <cfRule type="cellIs" dxfId="416" priority="420" stopIfTrue="1" operator="equal">
      <formula>"III"</formula>
    </cfRule>
  </conditionalFormatting>
  <conditionalFormatting sqref="S28:S35">
    <cfRule type="cellIs" dxfId="415" priority="409" operator="equal">
      <formula>"IV"</formula>
    </cfRule>
  </conditionalFormatting>
  <conditionalFormatting sqref="P28:P35">
    <cfRule type="containsText" dxfId="414" priority="413" operator="containsText" text="Medio">
      <formula>NOT(ISERROR(SEARCH("Medio",P28)))</formula>
    </cfRule>
    <cfRule type="containsText" dxfId="413" priority="414" operator="containsText" text="Alto">
      <formula>NOT(ISERROR(SEARCH("Alto",P28)))</formula>
    </cfRule>
    <cfRule type="containsText" dxfId="412" priority="415" operator="containsText" text="Bajo">
      <formula>NOT(ISERROR(SEARCH("Bajo",P28)))</formula>
    </cfRule>
    <cfRule type="containsText" dxfId="411" priority="416" operator="containsText" text="Medio">
      <formula>NOT(ISERROR(SEARCH("Medio",P28)))</formula>
    </cfRule>
  </conditionalFormatting>
  <conditionalFormatting sqref="S28:S35">
    <cfRule type="cellIs" dxfId="410" priority="410" stopIfTrue="1" operator="equal">
      <formula>"I"</formula>
    </cfRule>
    <cfRule type="cellIs" dxfId="409" priority="411" stopIfTrue="1" operator="equal">
      <formula>"II"</formula>
    </cfRule>
    <cfRule type="cellIs" dxfId="408" priority="412" stopIfTrue="1" operator="equal">
      <formula>"III"</formula>
    </cfRule>
  </conditionalFormatting>
  <conditionalFormatting sqref="S36:S43">
    <cfRule type="cellIs" dxfId="407" priority="401" operator="equal">
      <formula>"IV"</formula>
    </cfRule>
  </conditionalFormatting>
  <conditionalFormatting sqref="P36:P43">
    <cfRule type="containsText" dxfId="406" priority="405" operator="containsText" text="Medio">
      <formula>NOT(ISERROR(SEARCH("Medio",P36)))</formula>
    </cfRule>
    <cfRule type="containsText" dxfId="405" priority="406" operator="containsText" text="Alto">
      <formula>NOT(ISERROR(SEARCH("Alto",P36)))</formula>
    </cfRule>
    <cfRule type="containsText" dxfId="404" priority="407" operator="containsText" text="Bajo">
      <formula>NOT(ISERROR(SEARCH("Bajo",P36)))</formula>
    </cfRule>
    <cfRule type="containsText" dxfId="403" priority="408" operator="containsText" text="Medio">
      <formula>NOT(ISERROR(SEARCH("Medio",P36)))</formula>
    </cfRule>
  </conditionalFormatting>
  <conditionalFormatting sqref="S36:S43">
    <cfRule type="cellIs" dxfId="402" priority="402" stopIfTrue="1" operator="equal">
      <formula>"I"</formula>
    </cfRule>
    <cfRule type="cellIs" dxfId="401" priority="403" stopIfTrue="1" operator="equal">
      <formula>"II"</formula>
    </cfRule>
    <cfRule type="cellIs" dxfId="400" priority="404" stopIfTrue="1" operator="equal">
      <formula>"III"</formula>
    </cfRule>
  </conditionalFormatting>
  <conditionalFormatting sqref="S44:S51">
    <cfRule type="cellIs" dxfId="399" priority="393" operator="equal">
      <formula>"IV"</formula>
    </cfRule>
  </conditionalFormatting>
  <conditionalFormatting sqref="P44:P51">
    <cfRule type="containsText" dxfId="398" priority="397" operator="containsText" text="Medio">
      <formula>NOT(ISERROR(SEARCH("Medio",P44)))</formula>
    </cfRule>
    <cfRule type="containsText" dxfId="397" priority="398" operator="containsText" text="Alto">
      <formula>NOT(ISERROR(SEARCH("Alto",P44)))</formula>
    </cfRule>
    <cfRule type="containsText" dxfId="396" priority="399" operator="containsText" text="Bajo">
      <formula>NOT(ISERROR(SEARCH("Bajo",P44)))</formula>
    </cfRule>
    <cfRule type="containsText" dxfId="395" priority="400" operator="containsText" text="Medio">
      <formula>NOT(ISERROR(SEARCH("Medio",P44)))</formula>
    </cfRule>
  </conditionalFormatting>
  <conditionalFormatting sqref="S44:S51">
    <cfRule type="cellIs" dxfId="394" priority="394" stopIfTrue="1" operator="equal">
      <formula>"I"</formula>
    </cfRule>
    <cfRule type="cellIs" dxfId="393" priority="395" stopIfTrue="1" operator="equal">
      <formula>"II"</formula>
    </cfRule>
    <cfRule type="cellIs" dxfId="392" priority="396" stopIfTrue="1" operator="equal">
      <formula>"III"</formula>
    </cfRule>
  </conditionalFormatting>
  <conditionalFormatting sqref="S52:S59">
    <cfRule type="cellIs" dxfId="391" priority="385" operator="equal">
      <formula>"IV"</formula>
    </cfRule>
  </conditionalFormatting>
  <conditionalFormatting sqref="P52:P59">
    <cfRule type="containsText" dxfId="390" priority="389" operator="containsText" text="Medio">
      <formula>NOT(ISERROR(SEARCH("Medio",P52)))</formula>
    </cfRule>
    <cfRule type="containsText" dxfId="389" priority="390" operator="containsText" text="Alto">
      <formula>NOT(ISERROR(SEARCH("Alto",P52)))</formula>
    </cfRule>
    <cfRule type="containsText" dxfId="388" priority="391" operator="containsText" text="Bajo">
      <formula>NOT(ISERROR(SEARCH("Bajo",P52)))</formula>
    </cfRule>
    <cfRule type="containsText" dxfId="387" priority="392" operator="containsText" text="Medio">
      <formula>NOT(ISERROR(SEARCH("Medio",P52)))</formula>
    </cfRule>
  </conditionalFormatting>
  <conditionalFormatting sqref="S52:S59">
    <cfRule type="cellIs" dxfId="386" priority="386" stopIfTrue="1" operator="equal">
      <formula>"I"</formula>
    </cfRule>
    <cfRule type="cellIs" dxfId="385" priority="387" stopIfTrue="1" operator="equal">
      <formula>"II"</formula>
    </cfRule>
    <cfRule type="cellIs" dxfId="384" priority="388" stopIfTrue="1" operator="equal">
      <formula>"III"</formula>
    </cfRule>
  </conditionalFormatting>
  <conditionalFormatting sqref="S60:S67">
    <cfRule type="cellIs" dxfId="383" priority="377" operator="equal">
      <formula>"IV"</formula>
    </cfRule>
  </conditionalFormatting>
  <conditionalFormatting sqref="P60:P67">
    <cfRule type="containsText" dxfId="382" priority="381" operator="containsText" text="Medio">
      <formula>NOT(ISERROR(SEARCH("Medio",P60)))</formula>
    </cfRule>
    <cfRule type="containsText" dxfId="381" priority="382" operator="containsText" text="Alto">
      <formula>NOT(ISERROR(SEARCH("Alto",P60)))</formula>
    </cfRule>
    <cfRule type="containsText" dxfId="380" priority="383" operator="containsText" text="Bajo">
      <formula>NOT(ISERROR(SEARCH("Bajo",P60)))</formula>
    </cfRule>
    <cfRule type="containsText" dxfId="379" priority="384" operator="containsText" text="Medio">
      <formula>NOT(ISERROR(SEARCH("Medio",P60)))</formula>
    </cfRule>
  </conditionalFormatting>
  <conditionalFormatting sqref="S60:S67">
    <cfRule type="cellIs" dxfId="378" priority="378" stopIfTrue="1" operator="equal">
      <formula>"I"</formula>
    </cfRule>
    <cfRule type="cellIs" dxfId="377" priority="379" stopIfTrue="1" operator="equal">
      <formula>"II"</formula>
    </cfRule>
    <cfRule type="cellIs" dxfId="376" priority="380" stopIfTrue="1" operator="equal">
      <formula>"III"</formula>
    </cfRule>
  </conditionalFormatting>
  <conditionalFormatting sqref="S68:S75">
    <cfRule type="cellIs" dxfId="375" priority="369" operator="equal">
      <formula>"IV"</formula>
    </cfRule>
  </conditionalFormatting>
  <conditionalFormatting sqref="P68:P75">
    <cfRule type="containsText" dxfId="374" priority="373" operator="containsText" text="Medio">
      <formula>NOT(ISERROR(SEARCH("Medio",P68)))</formula>
    </cfRule>
    <cfRule type="containsText" dxfId="373" priority="374" operator="containsText" text="Alto">
      <formula>NOT(ISERROR(SEARCH("Alto",P68)))</formula>
    </cfRule>
    <cfRule type="containsText" dxfId="372" priority="375" operator="containsText" text="Bajo">
      <formula>NOT(ISERROR(SEARCH("Bajo",P68)))</formula>
    </cfRule>
    <cfRule type="containsText" dxfId="371" priority="376" operator="containsText" text="Medio">
      <formula>NOT(ISERROR(SEARCH("Medio",P68)))</formula>
    </cfRule>
  </conditionalFormatting>
  <conditionalFormatting sqref="S68:S75">
    <cfRule type="cellIs" dxfId="370" priority="370" stopIfTrue="1" operator="equal">
      <formula>"I"</formula>
    </cfRule>
    <cfRule type="cellIs" dxfId="369" priority="371" stopIfTrue="1" operator="equal">
      <formula>"II"</formula>
    </cfRule>
    <cfRule type="cellIs" dxfId="368" priority="372" stopIfTrue="1" operator="equal">
      <formula>"III"</formula>
    </cfRule>
  </conditionalFormatting>
  <conditionalFormatting sqref="S76:S83">
    <cfRule type="cellIs" dxfId="367" priority="361" operator="equal">
      <formula>"IV"</formula>
    </cfRule>
  </conditionalFormatting>
  <conditionalFormatting sqref="P76:P83">
    <cfRule type="containsText" dxfId="366" priority="365" operator="containsText" text="Medio">
      <formula>NOT(ISERROR(SEARCH("Medio",P76)))</formula>
    </cfRule>
    <cfRule type="containsText" dxfId="365" priority="366" operator="containsText" text="Alto">
      <formula>NOT(ISERROR(SEARCH("Alto",P76)))</formula>
    </cfRule>
    <cfRule type="containsText" dxfId="364" priority="367" operator="containsText" text="Bajo">
      <formula>NOT(ISERROR(SEARCH("Bajo",P76)))</formula>
    </cfRule>
    <cfRule type="containsText" dxfId="363" priority="368" operator="containsText" text="Medio">
      <formula>NOT(ISERROR(SEARCH("Medio",P76)))</formula>
    </cfRule>
  </conditionalFormatting>
  <conditionalFormatting sqref="S76:S83">
    <cfRule type="cellIs" dxfId="362" priority="362" stopIfTrue="1" operator="equal">
      <formula>"I"</formula>
    </cfRule>
    <cfRule type="cellIs" dxfId="361" priority="363" stopIfTrue="1" operator="equal">
      <formula>"II"</formula>
    </cfRule>
    <cfRule type="cellIs" dxfId="360" priority="364" stopIfTrue="1" operator="equal">
      <formula>"III"</formula>
    </cfRule>
  </conditionalFormatting>
  <conditionalFormatting sqref="S199">
    <cfRule type="cellIs" dxfId="359" priority="353" operator="equal">
      <formula>"IV"</formula>
    </cfRule>
  </conditionalFormatting>
  <conditionalFormatting sqref="P199">
    <cfRule type="containsText" dxfId="358" priority="357" operator="containsText" text="Medio">
      <formula>NOT(ISERROR(SEARCH("Medio",P199)))</formula>
    </cfRule>
    <cfRule type="containsText" dxfId="357" priority="358" operator="containsText" text="Alto">
      <formula>NOT(ISERROR(SEARCH("Alto",P199)))</formula>
    </cfRule>
    <cfRule type="containsText" dxfId="356" priority="359" operator="containsText" text="Bajo">
      <formula>NOT(ISERROR(SEARCH("Bajo",P199)))</formula>
    </cfRule>
    <cfRule type="containsText" dxfId="355" priority="360" operator="containsText" text="Medio">
      <formula>NOT(ISERROR(SEARCH("Medio",P199)))</formula>
    </cfRule>
  </conditionalFormatting>
  <conditionalFormatting sqref="S199">
    <cfRule type="cellIs" dxfId="354" priority="354" stopIfTrue="1" operator="equal">
      <formula>"I"</formula>
    </cfRule>
    <cfRule type="cellIs" dxfId="353" priority="355" stopIfTrue="1" operator="equal">
      <formula>"II"</formula>
    </cfRule>
    <cfRule type="cellIs" dxfId="352" priority="356" stopIfTrue="1" operator="equal">
      <formula>"III"</formula>
    </cfRule>
  </conditionalFormatting>
  <conditionalFormatting sqref="P84:P89 P95 P93">
    <cfRule type="containsText" dxfId="351" priority="349" operator="containsText" text="Medio">
      <formula>NOT(ISERROR(SEARCH("Medio",P84)))</formula>
    </cfRule>
    <cfRule type="containsText" dxfId="350" priority="350" operator="containsText" text="Alto">
      <formula>NOT(ISERROR(SEARCH("Alto",P84)))</formula>
    </cfRule>
    <cfRule type="containsText" dxfId="349" priority="351" operator="containsText" text="Bajo">
      <formula>NOT(ISERROR(SEARCH("Bajo",P84)))</formula>
    </cfRule>
    <cfRule type="containsText" dxfId="348" priority="352" operator="containsText" text="Medio">
      <formula>NOT(ISERROR(SEARCH("Medio",P84)))</formula>
    </cfRule>
  </conditionalFormatting>
  <conditionalFormatting sqref="S84:S89 S95 S93">
    <cfRule type="cellIs" dxfId="347" priority="346" stopIfTrue="1" operator="equal">
      <formula>"I"</formula>
    </cfRule>
    <cfRule type="cellIs" dxfId="346" priority="347" stopIfTrue="1" operator="equal">
      <formula>"II"</formula>
    </cfRule>
    <cfRule type="cellIs" dxfId="345" priority="348" stopIfTrue="1" operator="equal">
      <formula>"III"</formula>
    </cfRule>
  </conditionalFormatting>
  <conditionalFormatting sqref="S84:S89 S95 S93">
    <cfRule type="cellIs" dxfId="344" priority="345" operator="equal">
      <formula>"IV"</formula>
    </cfRule>
  </conditionalFormatting>
  <conditionalFormatting sqref="S94">
    <cfRule type="cellIs" dxfId="343" priority="337" operator="equal">
      <formula>"IV"</formula>
    </cfRule>
  </conditionalFormatting>
  <conditionalFormatting sqref="P94">
    <cfRule type="containsText" dxfId="342" priority="341" operator="containsText" text="Medio">
      <formula>NOT(ISERROR(SEARCH("Medio",P94)))</formula>
    </cfRule>
    <cfRule type="containsText" dxfId="341" priority="342" operator="containsText" text="Alto">
      <formula>NOT(ISERROR(SEARCH("Alto",P94)))</formula>
    </cfRule>
    <cfRule type="containsText" dxfId="340" priority="343" operator="containsText" text="Bajo">
      <formula>NOT(ISERROR(SEARCH("Bajo",P94)))</formula>
    </cfRule>
    <cfRule type="containsText" dxfId="339" priority="344" operator="containsText" text="Medio">
      <formula>NOT(ISERROR(SEARCH("Medio",P94)))</formula>
    </cfRule>
  </conditionalFormatting>
  <conditionalFormatting sqref="S94">
    <cfRule type="cellIs" dxfId="338" priority="338" stopIfTrue="1" operator="equal">
      <formula>"I"</formula>
    </cfRule>
    <cfRule type="cellIs" dxfId="337" priority="339" stopIfTrue="1" operator="equal">
      <formula>"II"</formula>
    </cfRule>
    <cfRule type="cellIs" dxfId="336" priority="340" stopIfTrue="1" operator="equal">
      <formula>"III"</formula>
    </cfRule>
  </conditionalFormatting>
  <conditionalFormatting sqref="P90:P92">
    <cfRule type="containsText" dxfId="335" priority="333" operator="containsText" text="Medio">
      <formula>NOT(ISERROR(SEARCH("Medio",P90)))</formula>
    </cfRule>
    <cfRule type="containsText" dxfId="334" priority="334" operator="containsText" text="Alto">
      <formula>NOT(ISERROR(SEARCH("Alto",P90)))</formula>
    </cfRule>
    <cfRule type="containsText" dxfId="333" priority="335" operator="containsText" text="Bajo">
      <formula>NOT(ISERROR(SEARCH("Bajo",P90)))</formula>
    </cfRule>
    <cfRule type="containsText" dxfId="332" priority="336" operator="containsText" text="Medio">
      <formula>NOT(ISERROR(SEARCH("Medio",P90)))</formula>
    </cfRule>
  </conditionalFormatting>
  <conditionalFormatting sqref="S90:S92">
    <cfRule type="cellIs" dxfId="331" priority="330" stopIfTrue="1" operator="equal">
      <formula>"I"</formula>
    </cfRule>
    <cfRule type="cellIs" dxfId="330" priority="331" stopIfTrue="1" operator="equal">
      <formula>"II"</formula>
    </cfRule>
    <cfRule type="cellIs" dxfId="329" priority="332" stopIfTrue="1" operator="equal">
      <formula>"III"</formula>
    </cfRule>
  </conditionalFormatting>
  <conditionalFormatting sqref="S90:S92">
    <cfRule type="cellIs" dxfId="328" priority="329" operator="equal">
      <formula>"IV"</formula>
    </cfRule>
  </conditionalFormatting>
  <conditionalFormatting sqref="S103">
    <cfRule type="cellIs" dxfId="327" priority="313" operator="equal">
      <formula>"IV"</formula>
    </cfRule>
  </conditionalFormatting>
  <conditionalFormatting sqref="S112">
    <cfRule type="cellIs" dxfId="326" priority="297" operator="equal">
      <formula>"IV"</formula>
    </cfRule>
  </conditionalFormatting>
  <conditionalFormatting sqref="S114:S120">
    <cfRule type="cellIs" dxfId="325" priority="289" operator="equal">
      <formula>"IV"</formula>
    </cfRule>
  </conditionalFormatting>
  <conditionalFormatting sqref="S128">
    <cfRule type="cellIs" dxfId="324" priority="273" operator="equal">
      <formula>"IV"</formula>
    </cfRule>
  </conditionalFormatting>
  <conditionalFormatting sqref="P96:P102 P104">
    <cfRule type="containsText" dxfId="323" priority="325" operator="containsText" text="Medio">
      <formula>NOT(ISERROR(SEARCH("Medio",P96)))</formula>
    </cfRule>
    <cfRule type="containsText" dxfId="322" priority="326" operator="containsText" text="Alto">
      <formula>NOT(ISERROR(SEARCH("Alto",P96)))</formula>
    </cfRule>
    <cfRule type="containsText" dxfId="321" priority="327" operator="containsText" text="Bajo">
      <formula>NOT(ISERROR(SEARCH("Bajo",P96)))</formula>
    </cfRule>
    <cfRule type="containsText" dxfId="320" priority="328" operator="containsText" text="Medio">
      <formula>NOT(ISERROR(SEARCH("Medio",P96)))</formula>
    </cfRule>
  </conditionalFormatting>
  <conditionalFormatting sqref="S96:S102 S104">
    <cfRule type="cellIs" dxfId="319" priority="322" stopIfTrue="1" operator="equal">
      <formula>"I"</formula>
    </cfRule>
    <cfRule type="cellIs" dxfId="318" priority="323" stopIfTrue="1" operator="equal">
      <formula>"II"</formula>
    </cfRule>
    <cfRule type="cellIs" dxfId="317" priority="324" stopIfTrue="1" operator="equal">
      <formula>"III"</formula>
    </cfRule>
  </conditionalFormatting>
  <conditionalFormatting sqref="S96:S102 S104">
    <cfRule type="cellIs" dxfId="316" priority="321" operator="equal">
      <formula>"IV"</formula>
    </cfRule>
  </conditionalFormatting>
  <conditionalFormatting sqref="S146">
    <cfRule type="cellIs" dxfId="315" priority="257" operator="equal">
      <formula>"IV"</formula>
    </cfRule>
  </conditionalFormatting>
  <conditionalFormatting sqref="P103">
    <cfRule type="containsText" dxfId="314" priority="317" operator="containsText" text="Medio">
      <formula>NOT(ISERROR(SEARCH("Medio",P103)))</formula>
    </cfRule>
    <cfRule type="containsText" dxfId="313" priority="318" operator="containsText" text="Alto">
      <formula>NOT(ISERROR(SEARCH("Alto",P103)))</formula>
    </cfRule>
    <cfRule type="containsText" dxfId="312" priority="319" operator="containsText" text="Bajo">
      <formula>NOT(ISERROR(SEARCH("Bajo",P103)))</formula>
    </cfRule>
    <cfRule type="containsText" dxfId="311" priority="320" operator="containsText" text="Medio">
      <formula>NOT(ISERROR(SEARCH("Medio",P103)))</formula>
    </cfRule>
  </conditionalFormatting>
  <conditionalFormatting sqref="S103">
    <cfRule type="cellIs" dxfId="310" priority="314" stopIfTrue="1" operator="equal">
      <formula>"I"</formula>
    </cfRule>
    <cfRule type="cellIs" dxfId="309" priority="315" stopIfTrue="1" operator="equal">
      <formula>"II"</formula>
    </cfRule>
    <cfRule type="cellIs" dxfId="308" priority="316" stopIfTrue="1" operator="equal">
      <formula>"III"</formula>
    </cfRule>
  </conditionalFormatting>
  <conditionalFormatting sqref="P105:P111 P113">
    <cfRule type="containsText" dxfId="307" priority="309" operator="containsText" text="Medio">
      <formula>NOT(ISERROR(SEARCH("Medio",P105)))</formula>
    </cfRule>
    <cfRule type="containsText" dxfId="306" priority="310" operator="containsText" text="Alto">
      <formula>NOT(ISERROR(SEARCH("Alto",P105)))</formula>
    </cfRule>
    <cfRule type="containsText" dxfId="305" priority="311" operator="containsText" text="Bajo">
      <formula>NOT(ISERROR(SEARCH("Bajo",P105)))</formula>
    </cfRule>
    <cfRule type="containsText" dxfId="304" priority="312" operator="containsText" text="Medio">
      <formula>NOT(ISERROR(SEARCH("Medio",P105)))</formula>
    </cfRule>
  </conditionalFormatting>
  <conditionalFormatting sqref="S105:S111 S113">
    <cfRule type="cellIs" dxfId="303" priority="306" stopIfTrue="1" operator="equal">
      <formula>"I"</formula>
    </cfRule>
    <cfRule type="cellIs" dxfId="302" priority="307" stopIfTrue="1" operator="equal">
      <formula>"II"</formula>
    </cfRule>
    <cfRule type="cellIs" dxfId="301" priority="308" stopIfTrue="1" operator="equal">
      <formula>"III"</formula>
    </cfRule>
  </conditionalFormatting>
  <conditionalFormatting sqref="S105:S111 S113">
    <cfRule type="cellIs" dxfId="300" priority="305" operator="equal">
      <formula>"IV"</formula>
    </cfRule>
  </conditionalFormatting>
  <conditionalFormatting sqref="S200">
    <cfRule type="cellIs" dxfId="299" priority="249" operator="equal">
      <formula>"IV"</formula>
    </cfRule>
  </conditionalFormatting>
  <conditionalFormatting sqref="P112">
    <cfRule type="containsText" dxfId="298" priority="301" operator="containsText" text="Medio">
      <formula>NOT(ISERROR(SEARCH("Medio",P112)))</formula>
    </cfRule>
    <cfRule type="containsText" dxfId="297" priority="302" operator="containsText" text="Alto">
      <formula>NOT(ISERROR(SEARCH("Alto",P112)))</formula>
    </cfRule>
    <cfRule type="containsText" dxfId="296" priority="303" operator="containsText" text="Bajo">
      <formula>NOT(ISERROR(SEARCH("Bajo",P112)))</formula>
    </cfRule>
    <cfRule type="containsText" dxfId="295" priority="304" operator="containsText" text="Medio">
      <formula>NOT(ISERROR(SEARCH("Medio",P112)))</formula>
    </cfRule>
  </conditionalFormatting>
  <conditionalFormatting sqref="S112">
    <cfRule type="cellIs" dxfId="294" priority="298" stopIfTrue="1" operator="equal">
      <formula>"I"</formula>
    </cfRule>
    <cfRule type="cellIs" dxfId="293" priority="299" stopIfTrue="1" operator="equal">
      <formula>"II"</formula>
    </cfRule>
    <cfRule type="cellIs" dxfId="292" priority="300" stopIfTrue="1" operator="equal">
      <formula>"III"</formula>
    </cfRule>
  </conditionalFormatting>
  <conditionalFormatting sqref="P114:P120">
    <cfRule type="containsText" dxfId="291" priority="293" operator="containsText" text="Medio">
      <formula>NOT(ISERROR(SEARCH("Medio",P114)))</formula>
    </cfRule>
    <cfRule type="containsText" dxfId="290" priority="294" operator="containsText" text="Alto">
      <formula>NOT(ISERROR(SEARCH("Alto",P114)))</formula>
    </cfRule>
    <cfRule type="containsText" dxfId="289" priority="295" operator="containsText" text="Bajo">
      <formula>NOT(ISERROR(SEARCH("Bajo",P114)))</formula>
    </cfRule>
    <cfRule type="containsText" dxfId="288" priority="296" operator="containsText" text="Medio">
      <formula>NOT(ISERROR(SEARCH("Medio",P114)))</formula>
    </cfRule>
  </conditionalFormatting>
  <conditionalFormatting sqref="S114:S120">
    <cfRule type="cellIs" dxfId="287" priority="290" stopIfTrue="1" operator="equal">
      <formula>"I"</formula>
    </cfRule>
    <cfRule type="cellIs" dxfId="286" priority="291" stopIfTrue="1" operator="equal">
      <formula>"II"</formula>
    </cfRule>
    <cfRule type="cellIs" dxfId="285" priority="292" stopIfTrue="1" operator="equal">
      <formula>"III"</formula>
    </cfRule>
  </conditionalFormatting>
  <conditionalFormatting sqref="S201">
    <cfRule type="cellIs" dxfId="284" priority="241" operator="equal">
      <formula>"IV"</formula>
    </cfRule>
  </conditionalFormatting>
  <conditionalFormatting sqref="P121:P127 P129">
    <cfRule type="containsText" dxfId="283" priority="285" operator="containsText" text="Medio">
      <formula>NOT(ISERROR(SEARCH("Medio",P121)))</formula>
    </cfRule>
    <cfRule type="containsText" dxfId="282" priority="286" operator="containsText" text="Alto">
      <formula>NOT(ISERROR(SEARCH("Alto",P121)))</formula>
    </cfRule>
    <cfRule type="containsText" dxfId="281" priority="287" operator="containsText" text="Bajo">
      <formula>NOT(ISERROR(SEARCH("Bajo",P121)))</formula>
    </cfRule>
    <cfRule type="containsText" dxfId="280" priority="288" operator="containsText" text="Medio">
      <formula>NOT(ISERROR(SEARCH("Medio",P121)))</formula>
    </cfRule>
  </conditionalFormatting>
  <conditionalFormatting sqref="S121:S127 S129">
    <cfRule type="cellIs" dxfId="279" priority="282" stopIfTrue="1" operator="equal">
      <formula>"I"</formula>
    </cfRule>
    <cfRule type="cellIs" dxfId="278" priority="283" stopIfTrue="1" operator="equal">
      <formula>"II"</formula>
    </cfRule>
    <cfRule type="cellIs" dxfId="277" priority="284" stopIfTrue="1" operator="equal">
      <formula>"III"</formula>
    </cfRule>
  </conditionalFormatting>
  <conditionalFormatting sqref="S121:S127 S129">
    <cfRule type="cellIs" dxfId="276" priority="281" operator="equal">
      <formula>"IV"</formula>
    </cfRule>
  </conditionalFormatting>
  <conditionalFormatting sqref="S202">
    <cfRule type="cellIs" dxfId="275" priority="233" operator="equal">
      <formula>"IV"</formula>
    </cfRule>
  </conditionalFormatting>
  <conditionalFormatting sqref="P128">
    <cfRule type="containsText" dxfId="274" priority="277" operator="containsText" text="Medio">
      <formula>NOT(ISERROR(SEARCH("Medio",P128)))</formula>
    </cfRule>
    <cfRule type="containsText" dxfId="273" priority="278" operator="containsText" text="Alto">
      <formula>NOT(ISERROR(SEARCH("Alto",P128)))</formula>
    </cfRule>
    <cfRule type="containsText" dxfId="272" priority="279" operator="containsText" text="Bajo">
      <formula>NOT(ISERROR(SEARCH("Bajo",P128)))</formula>
    </cfRule>
    <cfRule type="containsText" dxfId="271" priority="280" operator="containsText" text="Medio">
      <formula>NOT(ISERROR(SEARCH("Medio",P128)))</formula>
    </cfRule>
  </conditionalFormatting>
  <conditionalFormatting sqref="S128">
    <cfRule type="cellIs" dxfId="270" priority="274" stopIfTrue="1" operator="equal">
      <formula>"I"</formula>
    </cfRule>
    <cfRule type="cellIs" dxfId="269" priority="275" stopIfTrue="1" operator="equal">
      <formula>"II"</formula>
    </cfRule>
    <cfRule type="cellIs" dxfId="268" priority="276" stopIfTrue="1" operator="equal">
      <formula>"III"</formula>
    </cfRule>
  </conditionalFormatting>
  <conditionalFormatting sqref="P139:P145 P147">
    <cfRule type="containsText" dxfId="267" priority="269" operator="containsText" text="Medio">
      <formula>NOT(ISERROR(SEARCH("Medio",P139)))</formula>
    </cfRule>
    <cfRule type="containsText" dxfId="266" priority="270" operator="containsText" text="Alto">
      <formula>NOT(ISERROR(SEARCH("Alto",P139)))</formula>
    </cfRule>
    <cfRule type="containsText" dxfId="265" priority="271" operator="containsText" text="Bajo">
      <formula>NOT(ISERROR(SEARCH("Bajo",P139)))</formula>
    </cfRule>
    <cfRule type="containsText" dxfId="264" priority="272" operator="containsText" text="Medio">
      <formula>NOT(ISERROR(SEARCH("Medio",P139)))</formula>
    </cfRule>
  </conditionalFormatting>
  <conditionalFormatting sqref="S139:S145 S147">
    <cfRule type="cellIs" dxfId="263" priority="266" stopIfTrue="1" operator="equal">
      <formula>"I"</formula>
    </cfRule>
    <cfRule type="cellIs" dxfId="262" priority="267" stopIfTrue="1" operator="equal">
      <formula>"II"</formula>
    </cfRule>
    <cfRule type="cellIs" dxfId="261" priority="268" stopIfTrue="1" operator="equal">
      <formula>"III"</formula>
    </cfRule>
  </conditionalFormatting>
  <conditionalFormatting sqref="S139:S145 S147">
    <cfRule type="cellIs" dxfId="260" priority="265" operator="equal">
      <formula>"IV"</formula>
    </cfRule>
  </conditionalFormatting>
  <conditionalFormatting sqref="P146">
    <cfRule type="containsText" dxfId="259" priority="261" operator="containsText" text="Medio">
      <formula>NOT(ISERROR(SEARCH("Medio",P146)))</formula>
    </cfRule>
    <cfRule type="containsText" dxfId="258" priority="262" operator="containsText" text="Alto">
      <formula>NOT(ISERROR(SEARCH("Alto",P146)))</formula>
    </cfRule>
    <cfRule type="containsText" dxfId="257" priority="263" operator="containsText" text="Bajo">
      <formula>NOT(ISERROR(SEARCH("Bajo",P146)))</formula>
    </cfRule>
    <cfRule type="containsText" dxfId="256" priority="264" operator="containsText" text="Medio">
      <formula>NOT(ISERROR(SEARCH("Medio",P146)))</formula>
    </cfRule>
  </conditionalFormatting>
  <conditionalFormatting sqref="S146">
    <cfRule type="cellIs" dxfId="255" priority="258" stopIfTrue="1" operator="equal">
      <formula>"I"</formula>
    </cfRule>
    <cfRule type="cellIs" dxfId="254" priority="259" stopIfTrue="1" operator="equal">
      <formula>"II"</formula>
    </cfRule>
    <cfRule type="cellIs" dxfId="253" priority="260" stopIfTrue="1" operator="equal">
      <formula>"III"</formula>
    </cfRule>
  </conditionalFormatting>
  <conditionalFormatting sqref="P200">
    <cfRule type="containsText" dxfId="252" priority="253" operator="containsText" text="Medio">
      <formula>NOT(ISERROR(SEARCH("Medio",P200)))</formula>
    </cfRule>
    <cfRule type="containsText" dxfId="251" priority="254" operator="containsText" text="Alto">
      <formula>NOT(ISERROR(SEARCH("Alto",P200)))</formula>
    </cfRule>
    <cfRule type="containsText" dxfId="250" priority="255" operator="containsText" text="Bajo">
      <formula>NOT(ISERROR(SEARCH("Bajo",P200)))</formula>
    </cfRule>
    <cfRule type="containsText" dxfId="249" priority="256" operator="containsText" text="Medio">
      <formula>NOT(ISERROR(SEARCH("Medio",P200)))</formula>
    </cfRule>
  </conditionalFormatting>
  <conditionalFormatting sqref="S200">
    <cfRule type="cellIs" dxfId="248" priority="250" stopIfTrue="1" operator="equal">
      <formula>"I"</formula>
    </cfRule>
    <cfRule type="cellIs" dxfId="247" priority="251" stopIfTrue="1" operator="equal">
      <formula>"II"</formula>
    </cfRule>
    <cfRule type="cellIs" dxfId="246" priority="252" stopIfTrue="1" operator="equal">
      <formula>"III"</formula>
    </cfRule>
  </conditionalFormatting>
  <conditionalFormatting sqref="P201">
    <cfRule type="containsText" dxfId="245" priority="245" operator="containsText" text="Medio">
      <formula>NOT(ISERROR(SEARCH("Medio",P201)))</formula>
    </cfRule>
    <cfRule type="containsText" dxfId="244" priority="246" operator="containsText" text="Alto">
      <formula>NOT(ISERROR(SEARCH("Alto",P201)))</formula>
    </cfRule>
    <cfRule type="containsText" dxfId="243" priority="247" operator="containsText" text="Bajo">
      <formula>NOT(ISERROR(SEARCH("Bajo",P201)))</formula>
    </cfRule>
    <cfRule type="containsText" dxfId="242" priority="248" operator="containsText" text="Medio">
      <formula>NOT(ISERROR(SEARCH("Medio",P201)))</formula>
    </cfRule>
  </conditionalFormatting>
  <conditionalFormatting sqref="S201">
    <cfRule type="cellIs" dxfId="241" priority="242" stopIfTrue="1" operator="equal">
      <formula>"I"</formula>
    </cfRule>
    <cfRule type="cellIs" dxfId="240" priority="243" stopIfTrue="1" operator="equal">
      <formula>"II"</formula>
    </cfRule>
    <cfRule type="cellIs" dxfId="239" priority="244" stopIfTrue="1" operator="equal">
      <formula>"III"</formula>
    </cfRule>
  </conditionalFormatting>
  <conditionalFormatting sqref="P202">
    <cfRule type="containsText" dxfId="238" priority="237" operator="containsText" text="Medio">
      <formula>NOT(ISERROR(SEARCH("Medio",P202)))</formula>
    </cfRule>
    <cfRule type="containsText" dxfId="237" priority="238" operator="containsText" text="Alto">
      <formula>NOT(ISERROR(SEARCH("Alto",P202)))</formula>
    </cfRule>
    <cfRule type="containsText" dxfId="236" priority="239" operator="containsText" text="Bajo">
      <formula>NOT(ISERROR(SEARCH("Bajo",P202)))</formula>
    </cfRule>
    <cfRule type="containsText" dxfId="235" priority="240" operator="containsText" text="Medio">
      <formula>NOT(ISERROR(SEARCH("Medio",P202)))</formula>
    </cfRule>
  </conditionalFormatting>
  <conditionalFormatting sqref="S202">
    <cfRule type="cellIs" dxfId="234" priority="234" stopIfTrue="1" operator="equal">
      <formula>"I"</formula>
    </cfRule>
    <cfRule type="cellIs" dxfId="233" priority="235" stopIfTrue="1" operator="equal">
      <formula>"II"</formula>
    </cfRule>
    <cfRule type="cellIs" dxfId="232" priority="236" stopIfTrue="1" operator="equal">
      <formula>"III"</formula>
    </cfRule>
  </conditionalFormatting>
  <conditionalFormatting sqref="S137">
    <cfRule type="cellIs" dxfId="231" priority="217" operator="equal">
      <formula>"IV"</formula>
    </cfRule>
  </conditionalFormatting>
  <conditionalFormatting sqref="P130:P136 P138">
    <cfRule type="containsText" dxfId="230" priority="229" operator="containsText" text="Medio">
      <formula>NOT(ISERROR(SEARCH("Medio",P130)))</formula>
    </cfRule>
    <cfRule type="containsText" dxfId="229" priority="230" operator="containsText" text="Alto">
      <formula>NOT(ISERROR(SEARCH("Alto",P130)))</formula>
    </cfRule>
    <cfRule type="containsText" dxfId="228" priority="231" operator="containsText" text="Bajo">
      <formula>NOT(ISERROR(SEARCH("Bajo",P130)))</formula>
    </cfRule>
    <cfRule type="containsText" dxfId="227" priority="232" operator="containsText" text="Medio">
      <formula>NOT(ISERROR(SEARCH("Medio",P130)))</formula>
    </cfRule>
  </conditionalFormatting>
  <conditionalFormatting sqref="S130:S136 S138">
    <cfRule type="cellIs" dxfId="226" priority="226" stopIfTrue="1" operator="equal">
      <formula>"I"</formula>
    </cfRule>
    <cfRule type="cellIs" dxfId="225" priority="227" stopIfTrue="1" operator="equal">
      <formula>"II"</formula>
    </cfRule>
    <cfRule type="cellIs" dxfId="224" priority="228" stopIfTrue="1" operator="equal">
      <formula>"III"</formula>
    </cfRule>
  </conditionalFormatting>
  <conditionalFormatting sqref="S130:S136 S138">
    <cfRule type="cellIs" dxfId="223" priority="225" operator="equal">
      <formula>"IV"</formula>
    </cfRule>
  </conditionalFormatting>
  <conditionalFormatting sqref="P137">
    <cfRule type="containsText" dxfId="222" priority="221" operator="containsText" text="Medio">
      <formula>NOT(ISERROR(SEARCH("Medio",P137)))</formula>
    </cfRule>
    <cfRule type="containsText" dxfId="221" priority="222" operator="containsText" text="Alto">
      <formula>NOT(ISERROR(SEARCH("Alto",P137)))</formula>
    </cfRule>
    <cfRule type="containsText" dxfId="220" priority="223" operator="containsText" text="Bajo">
      <formula>NOT(ISERROR(SEARCH("Bajo",P137)))</formula>
    </cfRule>
    <cfRule type="containsText" dxfId="219" priority="224" operator="containsText" text="Medio">
      <formula>NOT(ISERROR(SEARCH("Medio",P137)))</formula>
    </cfRule>
  </conditionalFormatting>
  <conditionalFormatting sqref="S137">
    <cfRule type="cellIs" dxfId="218" priority="218" stopIfTrue="1" operator="equal">
      <formula>"I"</formula>
    </cfRule>
    <cfRule type="cellIs" dxfId="217" priority="219" stopIfTrue="1" operator="equal">
      <formula>"II"</formula>
    </cfRule>
    <cfRule type="cellIs" dxfId="216" priority="220" stopIfTrue="1" operator="equal">
      <formula>"III"</formula>
    </cfRule>
  </conditionalFormatting>
  <conditionalFormatting sqref="P148:P154">
    <cfRule type="containsText" dxfId="215" priority="213" operator="containsText" text="Medio">
      <formula>NOT(ISERROR(SEARCH("Medio",P148)))</formula>
    </cfRule>
    <cfRule type="containsText" dxfId="214" priority="214" operator="containsText" text="Alto">
      <formula>NOT(ISERROR(SEARCH("Alto",P148)))</formula>
    </cfRule>
    <cfRule type="containsText" dxfId="213" priority="215" operator="containsText" text="Bajo">
      <formula>NOT(ISERROR(SEARCH("Bajo",P148)))</formula>
    </cfRule>
    <cfRule type="containsText" dxfId="212" priority="216" operator="containsText" text="Medio">
      <formula>NOT(ISERROR(SEARCH("Medio",P148)))</formula>
    </cfRule>
  </conditionalFormatting>
  <conditionalFormatting sqref="S148:S154">
    <cfRule type="cellIs" dxfId="211" priority="210" stopIfTrue="1" operator="equal">
      <formula>"I"</formula>
    </cfRule>
    <cfRule type="cellIs" dxfId="210" priority="211" stopIfTrue="1" operator="equal">
      <formula>"II"</formula>
    </cfRule>
    <cfRule type="cellIs" dxfId="209" priority="212" stopIfTrue="1" operator="equal">
      <formula>"III"</formula>
    </cfRule>
  </conditionalFormatting>
  <conditionalFormatting sqref="S148:S154">
    <cfRule type="cellIs" dxfId="208" priority="209" operator="equal">
      <formula>"IV"</formula>
    </cfRule>
  </conditionalFormatting>
  <conditionalFormatting sqref="S155">
    <cfRule type="cellIs" dxfId="207" priority="201" operator="equal">
      <formula>"IV"</formula>
    </cfRule>
  </conditionalFormatting>
  <conditionalFormatting sqref="P155">
    <cfRule type="containsText" dxfId="206" priority="205" operator="containsText" text="Medio">
      <formula>NOT(ISERROR(SEARCH("Medio",P155)))</formula>
    </cfRule>
    <cfRule type="containsText" dxfId="205" priority="206" operator="containsText" text="Alto">
      <formula>NOT(ISERROR(SEARCH("Alto",P155)))</formula>
    </cfRule>
    <cfRule type="containsText" dxfId="204" priority="207" operator="containsText" text="Bajo">
      <formula>NOT(ISERROR(SEARCH("Bajo",P155)))</formula>
    </cfRule>
    <cfRule type="containsText" dxfId="203" priority="208" operator="containsText" text="Medio">
      <formula>NOT(ISERROR(SEARCH("Medio",P155)))</formula>
    </cfRule>
  </conditionalFormatting>
  <conditionalFormatting sqref="S155">
    <cfRule type="cellIs" dxfId="202" priority="202" stopIfTrue="1" operator="equal">
      <formula>"I"</formula>
    </cfRule>
    <cfRule type="cellIs" dxfId="201" priority="203" stopIfTrue="1" operator="equal">
      <formula>"II"</formula>
    </cfRule>
    <cfRule type="cellIs" dxfId="200" priority="204" stopIfTrue="1" operator="equal">
      <formula>"III"</formula>
    </cfRule>
  </conditionalFormatting>
  <conditionalFormatting sqref="S156">
    <cfRule type="cellIs" dxfId="199" priority="193" operator="equal">
      <formula>"IV"</formula>
    </cfRule>
  </conditionalFormatting>
  <conditionalFormatting sqref="S157">
    <cfRule type="cellIs" dxfId="198" priority="185" operator="equal">
      <formula>"IV"</formula>
    </cfRule>
  </conditionalFormatting>
  <conditionalFormatting sqref="S158">
    <cfRule type="cellIs" dxfId="197" priority="177" operator="equal">
      <formula>"IV"</formula>
    </cfRule>
  </conditionalFormatting>
  <conditionalFormatting sqref="P156">
    <cfRule type="containsText" dxfId="196" priority="197" operator="containsText" text="Medio">
      <formula>NOT(ISERROR(SEARCH("Medio",P156)))</formula>
    </cfRule>
    <cfRule type="containsText" dxfId="195" priority="198" operator="containsText" text="Alto">
      <formula>NOT(ISERROR(SEARCH("Alto",P156)))</formula>
    </cfRule>
    <cfRule type="containsText" dxfId="194" priority="199" operator="containsText" text="Bajo">
      <formula>NOT(ISERROR(SEARCH("Bajo",P156)))</formula>
    </cfRule>
    <cfRule type="containsText" dxfId="193" priority="200" operator="containsText" text="Medio">
      <formula>NOT(ISERROR(SEARCH("Medio",P156)))</formula>
    </cfRule>
  </conditionalFormatting>
  <conditionalFormatting sqref="S156">
    <cfRule type="cellIs" dxfId="192" priority="194" stopIfTrue="1" operator="equal">
      <formula>"I"</formula>
    </cfRule>
    <cfRule type="cellIs" dxfId="191" priority="195" stopIfTrue="1" operator="equal">
      <formula>"II"</formula>
    </cfRule>
    <cfRule type="cellIs" dxfId="190" priority="196" stopIfTrue="1" operator="equal">
      <formula>"III"</formula>
    </cfRule>
  </conditionalFormatting>
  <conditionalFormatting sqref="P157">
    <cfRule type="containsText" dxfId="189" priority="189" operator="containsText" text="Medio">
      <formula>NOT(ISERROR(SEARCH("Medio",P157)))</formula>
    </cfRule>
    <cfRule type="containsText" dxfId="188" priority="190" operator="containsText" text="Alto">
      <formula>NOT(ISERROR(SEARCH("Alto",P157)))</formula>
    </cfRule>
    <cfRule type="containsText" dxfId="187" priority="191" operator="containsText" text="Bajo">
      <formula>NOT(ISERROR(SEARCH("Bajo",P157)))</formula>
    </cfRule>
    <cfRule type="containsText" dxfId="186" priority="192" operator="containsText" text="Medio">
      <formula>NOT(ISERROR(SEARCH("Medio",P157)))</formula>
    </cfRule>
  </conditionalFormatting>
  <conditionalFormatting sqref="S157">
    <cfRule type="cellIs" dxfId="185" priority="186" stopIfTrue="1" operator="equal">
      <formula>"I"</formula>
    </cfRule>
    <cfRule type="cellIs" dxfId="184" priority="187" stopIfTrue="1" operator="equal">
      <formula>"II"</formula>
    </cfRule>
    <cfRule type="cellIs" dxfId="183" priority="188" stopIfTrue="1" operator="equal">
      <formula>"III"</formula>
    </cfRule>
  </conditionalFormatting>
  <conditionalFormatting sqref="P158">
    <cfRule type="containsText" dxfId="182" priority="181" operator="containsText" text="Medio">
      <formula>NOT(ISERROR(SEARCH("Medio",P158)))</formula>
    </cfRule>
    <cfRule type="containsText" dxfId="181" priority="182" operator="containsText" text="Alto">
      <formula>NOT(ISERROR(SEARCH("Alto",P158)))</formula>
    </cfRule>
    <cfRule type="containsText" dxfId="180" priority="183" operator="containsText" text="Bajo">
      <formula>NOT(ISERROR(SEARCH("Bajo",P158)))</formula>
    </cfRule>
    <cfRule type="containsText" dxfId="179" priority="184" operator="containsText" text="Medio">
      <formula>NOT(ISERROR(SEARCH("Medio",P158)))</formula>
    </cfRule>
  </conditionalFormatting>
  <conditionalFormatting sqref="S158">
    <cfRule type="cellIs" dxfId="178" priority="178" stopIfTrue="1" operator="equal">
      <formula>"I"</formula>
    </cfRule>
    <cfRule type="cellIs" dxfId="177" priority="179" stopIfTrue="1" operator="equal">
      <formula>"II"</formula>
    </cfRule>
    <cfRule type="cellIs" dxfId="176" priority="180" stopIfTrue="1" operator="equal">
      <formula>"III"</formula>
    </cfRule>
  </conditionalFormatting>
  <conditionalFormatting sqref="P159:P165">
    <cfRule type="containsText" dxfId="175" priority="173" operator="containsText" text="Medio">
      <formula>NOT(ISERROR(SEARCH("Medio",P159)))</formula>
    </cfRule>
    <cfRule type="containsText" dxfId="174" priority="174" operator="containsText" text="Alto">
      <formula>NOT(ISERROR(SEARCH("Alto",P159)))</formula>
    </cfRule>
    <cfRule type="containsText" dxfId="173" priority="175" operator="containsText" text="Bajo">
      <formula>NOT(ISERROR(SEARCH("Bajo",P159)))</formula>
    </cfRule>
    <cfRule type="containsText" dxfId="172" priority="176" operator="containsText" text="Medio">
      <formula>NOT(ISERROR(SEARCH("Medio",P159)))</formula>
    </cfRule>
  </conditionalFormatting>
  <conditionalFormatting sqref="S159:S165">
    <cfRule type="cellIs" dxfId="171" priority="170" stopIfTrue="1" operator="equal">
      <formula>"I"</formula>
    </cfRule>
    <cfRule type="cellIs" dxfId="170" priority="171" stopIfTrue="1" operator="equal">
      <formula>"II"</formula>
    </cfRule>
    <cfRule type="cellIs" dxfId="169" priority="172" stopIfTrue="1" operator="equal">
      <formula>"III"</formula>
    </cfRule>
  </conditionalFormatting>
  <conditionalFormatting sqref="S159:S165">
    <cfRule type="cellIs" dxfId="168" priority="169" operator="equal">
      <formula>"IV"</formula>
    </cfRule>
  </conditionalFormatting>
  <conditionalFormatting sqref="S166">
    <cfRule type="cellIs" dxfId="167" priority="161" operator="equal">
      <formula>"IV"</formula>
    </cfRule>
  </conditionalFormatting>
  <conditionalFormatting sqref="P166">
    <cfRule type="containsText" dxfId="166" priority="165" operator="containsText" text="Medio">
      <formula>NOT(ISERROR(SEARCH("Medio",P166)))</formula>
    </cfRule>
    <cfRule type="containsText" dxfId="165" priority="166" operator="containsText" text="Alto">
      <formula>NOT(ISERROR(SEARCH("Alto",P166)))</formula>
    </cfRule>
    <cfRule type="containsText" dxfId="164" priority="167" operator="containsText" text="Bajo">
      <formula>NOT(ISERROR(SEARCH("Bajo",P166)))</formula>
    </cfRule>
    <cfRule type="containsText" dxfId="163" priority="168" operator="containsText" text="Medio">
      <formula>NOT(ISERROR(SEARCH("Medio",P166)))</formula>
    </cfRule>
  </conditionalFormatting>
  <conditionalFormatting sqref="S166">
    <cfRule type="cellIs" dxfId="162" priority="162" stopIfTrue="1" operator="equal">
      <formula>"I"</formula>
    </cfRule>
    <cfRule type="cellIs" dxfId="161" priority="163" stopIfTrue="1" operator="equal">
      <formula>"II"</formula>
    </cfRule>
    <cfRule type="cellIs" dxfId="160" priority="164" stopIfTrue="1" operator="equal">
      <formula>"III"</formula>
    </cfRule>
  </conditionalFormatting>
  <conditionalFormatting sqref="S167">
    <cfRule type="cellIs" dxfId="159" priority="153" operator="equal">
      <formula>"IV"</formula>
    </cfRule>
  </conditionalFormatting>
  <conditionalFormatting sqref="S168">
    <cfRule type="cellIs" dxfId="158" priority="145" operator="equal">
      <formula>"IV"</formula>
    </cfRule>
  </conditionalFormatting>
  <conditionalFormatting sqref="S169">
    <cfRule type="cellIs" dxfId="157" priority="137" operator="equal">
      <formula>"IV"</formula>
    </cfRule>
  </conditionalFormatting>
  <conditionalFormatting sqref="P167">
    <cfRule type="containsText" dxfId="156" priority="157" operator="containsText" text="Medio">
      <formula>NOT(ISERROR(SEARCH("Medio",P167)))</formula>
    </cfRule>
    <cfRule type="containsText" dxfId="155" priority="158" operator="containsText" text="Alto">
      <formula>NOT(ISERROR(SEARCH("Alto",P167)))</formula>
    </cfRule>
    <cfRule type="containsText" dxfId="154" priority="159" operator="containsText" text="Bajo">
      <formula>NOT(ISERROR(SEARCH("Bajo",P167)))</formula>
    </cfRule>
    <cfRule type="containsText" dxfId="153" priority="160" operator="containsText" text="Medio">
      <formula>NOT(ISERROR(SEARCH("Medio",P167)))</formula>
    </cfRule>
  </conditionalFormatting>
  <conditionalFormatting sqref="S167">
    <cfRule type="cellIs" dxfId="152" priority="154" stopIfTrue="1" operator="equal">
      <formula>"I"</formula>
    </cfRule>
    <cfRule type="cellIs" dxfId="151" priority="155" stopIfTrue="1" operator="equal">
      <formula>"II"</formula>
    </cfRule>
    <cfRule type="cellIs" dxfId="150" priority="156" stopIfTrue="1" operator="equal">
      <formula>"III"</formula>
    </cfRule>
  </conditionalFormatting>
  <conditionalFormatting sqref="P168">
    <cfRule type="containsText" dxfId="149" priority="149" operator="containsText" text="Medio">
      <formula>NOT(ISERROR(SEARCH("Medio",P168)))</formula>
    </cfRule>
    <cfRule type="containsText" dxfId="148" priority="150" operator="containsText" text="Alto">
      <formula>NOT(ISERROR(SEARCH("Alto",P168)))</formula>
    </cfRule>
    <cfRule type="containsText" dxfId="147" priority="151" operator="containsText" text="Bajo">
      <formula>NOT(ISERROR(SEARCH("Bajo",P168)))</formula>
    </cfRule>
    <cfRule type="containsText" dxfId="146" priority="152" operator="containsText" text="Medio">
      <formula>NOT(ISERROR(SEARCH("Medio",P168)))</formula>
    </cfRule>
  </conditionalFormatting>
  <conditionalFormatting sqref="S168">
    <cfRule type="cellIs" dxfId="145" priority="146" stopIfTrue="1" operator="equal">
      <formula>"I"</formula>
    </cfRule>
    <cfRule type="cellIs" dxfId="144" priority="147" stopIfTrue="1" operator="equal">
      <formula>"II"</formula>
    </cfRule>
    <cfRule type="cellIs" dxfId="143" priority="148" stopIfTrue="1" operator="equal">
      <formula>"III"</formula>
    </cfRule>
  </conditionalFormatting>
  <conditionalFormatting sqref="P169">
    <cfRule type="containsText" dxfId="142" priority="141" operator="containsText" text="Medio">
      <formula>NOT(ISERROR(SEARCH("Medio",P169)))</formula>
    </cfRule>
    <cfRule type="containsText" dxfId="141" priority="142" operator="containsText" text="Alto">
      <formula>NOT(ISERROR(SEARCH("Alto",P169)))</formula>
    </cfRule>
    <cfRule type="containsText" dxfId="140" priority="143" operator="containsText" text="Bajo">
      <formula>NOT(ISERROR(SEARCH("Bajo",P169)))</formula>
    </cfRule>
    <cfRule type="containsText" dxfId="139" priority="144" operator="containsText" text="Medio">
      <formula>NOT(ISERROR(SEARCH("Medio",P169)))</formula>
    </cfRule>
  </conditionalFormatting>
  <conditionalFormatting sqref="S169">
    <cfRule type="cellIs" dxfId="138" priority="138" stopIfTrue="1" operator="equal">
      <formula>"I"</formula>
    </cfRule>
    <cfRule type="cellIs" dxfId="137" priority="139" stopIfTrue="1" operator="equal">
      <formula>"II"</formula>
    </cfRule>
    <cfRule type="cellIs" dxfId="136" priority="140" stopIfTrue="1" operator="equal">
      <formula>"III"</formula>
    </cfRule>
  </conditionalFormatting>
  <conditionalFormatting sqref="P170:P176">
    <cfRule type="containsText" dxfId="135" priority="133" operator="containsText" text="Medio">
      <formula>NOT(ISERROR(SEARCH("Medio",P170)))</formula>
    </cfRule>
    <cfRule type="containsText" dxfId="134" priority="134" operator="containsText" text="Alto">
      <formula>NOT(ISERROR(SEARCH("Alto",P170)))</formula>
    </cfRule>
    <cfRule type="containsText" dxfId="133" priority="135" operator="containsText" text="Bajo">
      <formula>NOT(ISERROR(SEARCH("Bajo",P170)))</formula>
    </cfRule>
    <cfRule type="containsText" dxfId="132" priority="136" operator="containsText" text="Medio">
      <formula>NOT(ISERROR(SEARCH("Medio",P170)))</formula>
    </cfRule>
  </conditionalFormatting>
  <conditionalFormatting sqref="S170:S176">
    <cfRule type="cellIs" dxfId="131" priority="130" stopIfTrue="1" operator="equal">
      <formula>"I"</formula>
    </cfRule>
    <cfRule type="cellIs" dxfId="130" priority="131" stopIfTrue="1" operator="equal">
      <formula>"II"</formula>
    </cfRule>
    <cfRule type="cellIs" dxfId="129" priority="132" stopIfTrue="1" operator="equal">
      <formula>"III"</formula>
    </cfRule>
  </conditionalFormatting>
  <conditionalFormatting sqref="S170:S176">
    <cfRule type="cellIs" dxfId="128" priority="129" operator="equal">
      <formula>"IV"</formula>
    </cfRule>
  </conditionalFormatting>
  <conditionalFormatting sqref="S177">
    <cfRule type="cellIs" dxfId="127" priority="121" operator="equal">
      <formula>"IV"</formula>
    </cfRule>
  </conditionalFormatting>
  <conditionalFormatting sqref="P177">
    <cfRule type="containsText" dxfId="126" priority="125" operator="containsText" text="Medio">
      <formula>NOT(ISERROR(SEARCH("Medio",P177)))</formula>
    </cfRule>
    <cfRule type="containsText" dxfId="125" priority="126" operator="containsText" text="Alto">
      <formula>NOT(ISERROR(SEARCH("Alto",P177)))</formula>
    </cfRule>
    <cfRule type="containsText" dxfId="124" priority="127" operator="containsText" text="Bajo">
      <formula>NOT(ISERROR(SEARCH("Bajo",P177)))</formula>
    </cfRule>
    <cfRule type="containsText" dxfId="123" priority="128" operator="containsText" text="Medio">
      <formula>NOT(ISERROR(SEARCH("Medio",P177)))</formula>
    </cfRule>
  </conditionalFormatting>
  <conditionalFormatting sqref="S177">
    <cfRule type="cellIs" dxfId="122" priority="122" stopIfTrue="1" operator="equal">
      <formula>"I"</formula>
    </cfRule>
    <cfRule type="cellIs" dxfId="121" priority="123" stopIfTrue="1" operator="equal">
      <formula>"II"</formula>
    </cfRule>
    <cfRule type="cellIs" dxfId="120" priority="124" stopIfTrue="1" operator="equal">
      <formula>"III"</formula>
    </cfRule>
  </conditionalFormatting>
  <conditionalFormatting sqref="S178">
    <cfRule type="cellIs" dxfId="119" priority="113" operator="equal">
      <formula>"IV"</formula>
    </cfRule>
  </conditionalFormatting>
  <conditionalFormatting sqref="S179">
    <cfRule type="cellIs" dxfId="118" priority="105" operator="equal">
      <formula>"IV"</formula>
    </cfRule>
  </conditionalFormatting>
  <conditionalFormatting sqref="S180">
    <cfRule type="cellIs" dxfId="117" priority="97" operator="equal">
      <formula>"IV"</formula>
    </cfRule>
  </conditionalFormatting>
  <conditionalFormatting sqref="P178">
    <cfRule type="containsText" dxfId="116" priority="117" operator="containsText" text="Medio">
      <formula>NOT(ISERROR(SEARCH("Medio",P178)))</formula>
    </cfRule>
    <cfRule type="containsText" dxfId="115" priority="118" operator="containsText" text="Alto">
      <formula>NOT(ISERROR(SEARCH("Alto",P178)))</formula>
    </cfRule>
    <cfRule type="containsText" dxfId="114" priority="119" operator="containsText" text="Bajo">
      <formula>NOT(ISERROR(SEARCH("Bajo",P178)))</formula>
    </cfRule>
    <cfRule type="containsText" dxfId="113" priority="120" operator="containsText" text="Medio">
      <formula>NOT(ISERROR(SEARCH("Medio",P178)))</formula>
    </cfRule>
  </conditionalFormatting>
  <conditionalFormatting sqref="S178">
    <cfRule type="cellIs" dxfId="112" priority="114" stopIfTrue="1" operator="equal">
      <formula>"I"</formula>
    </cfRule>
    <cfRule type="cellIs" dxfId="111" priority="115" stopIfTrue="1" operator="equal">
      <formula>"II"</formula>
    </cfRule>
    <cfRule type="cellIs" dxfId="110" priority="116" stopIfTrue="1" operator="equal">
      <formula>"III"</formula>
    </cfRule>
  </conditionalFormatting>
  <conditionalFormatting sqref="P179">
    <cfRule type="containsText" dxfId="109" priority="109" operator="containsText" text="Medio">
      <formula>NOT(ISERROR(SEARCH("Medio",P179)))</formula>
    </cfRule>
    <cfRule type="containsText" dxfId="108" priority="110" operator="containsText" text="Alto">
      <formula>NOT(ISERROR(SEARCH("Alto",P179)))</formula>
    </cfRule>
    <cfRule type="containsText" dxfId="107" priority="111" operator="containsText" text="Bajo">
      <formula>NOT(ISERROR(SEARCH("Bajo",P179)))</formula>
    </cfRule>
    <cfRule type="containsText" dxfId="106" priority="112" operator="containsText" text="Medio">
      <formula>NOT(ISERROR(SEARCH("Medio",P179)))</formula>
    </cfRule>
  </conditionalFormatting>
  <conditionalFormatting sqref="S179">
    <cfRule type="cellIs" dxfId="105" priority="106" stopIfTrue="1" operator="equal">
      <formula>"I"</formula>
    </cfRule>
    <cfRule type="cellIs" dxfId="104" priority="107" stopIfTrue="1" operator="equal">
      <formula>"II"</formula>
    </cfRule>
    <cfRule type="cellIs" dxfId="103" priority="108" stopIfTrue="1" operator="equal">
      <formula>"III"</formula>
    </cfRule>
  </conditionalFormatting>
  <conditionalFormatting sqref="P180">
    <cfRule type="containsText" dxfId="102" priority="101" operator="containsText" text="Medio">
      <formula>NOT(ISERROR(SEARCH("Medio",P180)))</formula>
    </cfRule>
    <cfRule type="containsText" dxfId="101" priority="102" operator="containsText" text="Alto">
      <formula>NOT(ISERROR(SEARCH("Alto",P180)))</formula>
    </cfRule>
    <cfRule type="containsText" dxfId="100" priority="103" operator="containsText" text="Bajo">
      <formula>NOT(ISERROR(SEARCH("Bajo",P180)))</formula>
    </cfRule>
    <cfRule type="containsText" dxfId="99" priority="104" operator="containsText" text="Medio">
      <formula>NOT(ISERROR(SEARCH("Medio",P180)))</formula>
    </cfRule>
  </conditionalFormatting>
  <conditionalFormatting sqref="S180">
    <cfRule type="cellIs" dxfId="98" priority="98" stopIfTrue="1" operator="equal">
      <formula>"I"</formula>
    </cfRule>
    <cfRule type="cellIs" dxfId="97" priority="99" stopIfTrue="1" operator="equal">
      <formula>"II"</formula>
    </cfRule>
    <cfRule type="cellIs" dxfId="96" priority="100" stopIfTrue="1" operator="equal">
      <formula>"III"</formula>
    </cfRule>
  </conditionalFormatting>
  <conditionalFormatting sqref="P181:P187">
    <cfRule type="containsText" dxfId="95" priority="93" operator="containsText" text="Medio">
      <formula>NOT(ISERROR(SEARCH("Medio",P181)))</formula>
    </cfRule>
    <cfRule type="containsText" dxfId="94" priority="94" operator="containsText" text="Alto">
      <formula>NOT(ISERROR(SEARCH("Alto",P181)))</formula>
    </cfRule>
    <cfRule type="containsText" dxfId="93" priority="95" operator="containsText" text="Bajo">
      <formula>NOT(ISERROR(SEARCH("Bajo",P181)))</formula>
    </cfRule>
    <cfRule type="containsText" dxfId="92" priority="96" operator="containsText" text="Medio">
      <formula>NOT(ISERROR(SEARCH("Medio",P181)))</formula>
    </cfRule>
  </conditionalFormatting>
  <conditionalFormatting sqref="S181:S187">
    <cfRule type="cellIs" dxfId="91" priority="90" stopIfTrue="1" operator="equal">
      <formula>"I"</formula>
    </cfRule>
    <cfRule type="cellIs" dxfId="90" priority="91" stopIfTrue="1" operator="equal">
      <formula>"II"</formula>
    </cfRule>
    <cfRule type="cellIs" dxfId="89" priority="92" stopIfTrue="1" operator="equal">
      <formula>"III"</formula>
    </cfRule>
  </conditionalFormatting>
  <conditionalFormatting sqref="S181:S187">
    <cfRule type="cellIs" dxfId="88" priority="89" operator="equal">
      <formula>"IV"</formula>
    </cfRule>
  </conditionalFormatting>
  <conditionalFormatting sqref="S188">
    <cfRule type="cellIs" dxfId="87" priority="81" operator="equal">
      <formula>"IV"</formula>
    </cfRule>
  </conditionalFormatting>
  <conditionalFormatting sqref="P188">
    <cfRule type="containsText" dxfId="86" priority="85" operator="containsText" text="Medio">
      <formula>NOT(ISERROR(SEARCH("Medio",P188)))</formula>
    </cfRule>
    <cfRule type="containsText" dxfId="85" priority="86" operator="containsText" text="Alto">
      <formula>NOT(ISERROR(SEARCH("Alto",P188)))</formula>
    </cfRule>
    <cfRule type="containsText" dxfId="84" priority="87" operator="containsText" text="Bajo">
      <formula>NOT(ISERROR(SEARCH("Bajo",P188)))</formula>
    </cfRule>
    <cfRule type="containsText" dxfId="83" priority="88" operator="containsText" text="Medio">
      <formula>NOT(ISERROR(SEARCH("Medio",P188)))</formula>
    </cfRule>
  </conditionalFormatting>
  <conditionalFormatting sqref="S188">
    <cfRule type="cellIs" dxfId="82" priority="82" stopIfTrue="1" operator="equal">
      <formula>"I"</formula>
    </cfRule>
    <cfRule type="cellIs" dxfId="81" priority="83" stopIfTrue="1" operator="equal">
      <formula>"II"</formula>
    </cfRule>
    <cfRule type="cellIs" dxfId="80" priority="84" stopIfTrue="1" operator="equal">
      <formula>"III"</formula>
    </cfRule>
  </conditionalFormatting>
  <conditionalFormatting sqref="S189">
    <cfRule type="cellIs" dxfId="79" priority="73" operator="equal">
      <formula>"IV"</formula>
    </cfRule>
  </conditionalFormatting>
  <conditionalFormatting sqref="S190">
    <cfRule type="cellIs" dxfId="78" priority="65" operator="equal">
      <formula>"IV"</formula>
    </cfRule>
  </conditionalFormatting>
  <conditionalFormatting sqref="S191">
    <cfRule type="cellIs" dxfId="77" priority="57" operator="equal">
      <formula>"IV"</formula>
    </cfRule>
  </conditionalFormatting>
  <conditionalFormatting sqref="P189">
    <cfRule type="containsText" dxfId="76" priority="77" operator="containsText" text="Medio">
      <formula>NOT(ISERROR(SEARCH("Medio",P189)))</formula>
    </cfRule>
    <cfRule type="containsText" dxfId="75" priority="78" operator="containsText" text="Alto">
      <formula>NOT(ISERROR(SEARCH("Alto",P189)))</formula>
    </cfRule>
    <cfRule type="containsText" dxfId="74" priority="79" operator="containsText" text="Bajo">
      <formula>NOT(ISERROR(SEARCH("Bajo",P189)))</formula>
    </cfRule>
    <cfRule type="containsText" dxfId="73" priority="80" operator="containsText" text="Medio">
      <formula>NOT(ISERROR(SEARCH("Medio",P189)))</formula>
    </cfRule>
  </conditionalFormatting>
  <conditionalFormatting sqref="S189">
    <cfRule type="cellIs" dxfId="72" priority="74" stopIfTrue="1" operator="equal">
      <formula>"I"</formula>
    </cfRule>
    <cfRule type="cellIs" dxfId="71" priority="75" stopIfTrue="1" operator="equal">
      <formula>"II"</formula>
    </cfRule>
    <cfRule type="cellIs" dxfId="70" priority="76" stopIfTrue="1" operator="equal">
      <formula>"III"</formula>
    </cfRule>
  </conditionalFormatting>
  <conditionalFormatting sqref="P190">
    <cfRule type="containsText" dxfId="69" priority="69" operator="containsText" text="Medio">
      <formula>NOT(ISERROR(SEARCH("Medio",P190)))</formula>
    </cfRule>
    <cfRule type="containsText" dxfId="68" priority="70" operator="containsText" text="Alto">
      <formula>NOT(ISERROR(SEARCH("Alto",P190)))</formula>
    </cfRule>
    <cfRule type="containsText" dxfId="67" priority="71" operator="containsText" text="Bajo">
      <formula>NOT(ISERROR(SEARCH("Bajo",P190)))</formula>
    </cfRule>
    <cfRule type="containsText" dxfId="66" priority="72" operator="containsText" text="Medio">
      <formula>NOT(ISERROR(SEARCH("Medio",P190)))</formula>
    </cfRule>
  </conditionalFormatting>
  <conditionalFormatting sqref="S190">
    <cfRule type="cellIs" dxfId="65" priority="66" stopIfTrue="1" operator="equal">
      <formula>"I"</formula>
    </cfRule>
    <cfRule type="cellIs" dxfId="64" priority="67" stopIfTrue="1" operator="equal">
      <formula>"II"</formula>
    </cfRule>
    <cfRule type="cellIs" dxfId="63" priority="68" stopIfTrue="1" operator="equal">
      <formula>"III"</formula>
    </cfRule>
  </conditionalFormatting>
  <conditionalFormatting sqref="P191">
    <cfRule type="containsText" dxfId="62" priority="61" operator="containsText" text="Medio">
      <formula>NOT(ISERROR(SEARCH("Medio",P191)))</formula>
    </cfRule>
    <cfRule type="containsText" dxfId="61" priority="62" operator="containsText" text="Alto">
      <formula>NOT(ISERROR(SEARCH("Alto",P191)))</formula>
    </cfRule>
    <cfRule type="containsText" dxfId="60" priority="63" operator="containsText" text="Bajo">
      <formula>NOT(ISERROR(SEARCH("Bajo",P191)))</formula>
    </cfRule>
    <cfRule type="containsText" dxfId="59" priority="64" operator="containsText" text="Medio">
      <formula>NOT(ISERROR(SEARCH("Medio",P191)))</formula>
    </cfRule>
  </conditionalFormatting>
  <conditionalFormatting sqref="S191">
    <cfRule type="cellIs" dxfId="58" priority="58" stopIfTrue="1" operator="equal">
      <formula>"I"</formula>
    </cfRule>
    <cfRule type="cellIs" dxfId="57" priority="59" stopIfTrue="1" operator="equal">
      <formula>"II"</formula>
    </cfRule>
    <cfRule type="cellIs" dxfId="56" priority="60" stopIfTrue="1" operator="equal">
      <formula>"III"</formula>
    </cfRule>
  </conditionalFormatting>
  <conditionalFormatting sqref="P214">
    <cfRule type="containsText" dxfId="55" priority="53" operator="containsText" text="Medio">
      <formula>NOT(ISERROR(SEARCH("Medio",P214)))</formula>
    </cfRule>
    <cfRule type="containsText" dxfId="54" priority="54" operator="containsText" text="Alto">
      <formula>NOT(ISERROR(SEARCH("Alto",P214)))</formula>
    </cfRule>
    <cfRule type="containsText" dxfId="53" priority="55" operator="containsText" text="Bajo">
      <formula>NOT(ISERROR(SEARCH("Bajo",P214)))</formula>
    </cfRule>
    <cfRule type="containsText" dxfId="52" priority="56" operator="containsText" text="Medio">
      <formula>NOT(ISERROR(SEARCH("Medio",P214)))</formula>
    </cfRule>
  </conditionalFormatting>
  <conditionalFormatting sqref="S214">
    <cfRule type="cellIs" dxfId="51" priority="50" stopIfTrue="1" operator="equal">
      <formula>"I"</formula>
    </cfRule>
    <cfRule type="cellIs" dxfId="50" priority="51" stopIfTrue="1" operator="equal">
      <formula>"II"</formula>
    </cfRule>
    <cfRule type="cellIs" dxfId="49" priority="52" stopIfTrue="1" operator="equal">
      <formula>"III"</formula>
    </cfRule>
  </conditionalFormatting>
  <conditionalFormatting sqref="S214">
    <cfRule type="cellIs" dxfId="48" priority="49" operator="equal">
      <formula>"IV"</formula>
    </cfRule>
  </conditionalFormatting>
  <conditionalFormatting sqref="P215">
    <cfRule type="containsText" dxfId="47" priority="45" operator="containsText" text="Medio">
      <formula>NOT(ISERROR(SEARCH("Medio",P215)))</formula>
    </cfRule>
    <cfRule type="containsText" dxfId="46" priority="46" operator="containsText" text="Alto">
      <formula>NOT(ISERROR(SEARCH("Alto",P215)))</formula>
    </cfRule>
    <cfRule type="containsText" dxfId="45" priority="47" operator="containsText" text="Bajo">
      <formula>NOT(ISERROR(SEARCH("Bajo",P215)))</formula>
    </cfRule>
    <cfRule type="containsText" dxfId="44" priority="48" operator="containsText" text="Medio">
      <formula>NOT(ISERROR(SEARCH("Medio",P215)))</formula>
    </cfRule>
  </conditionalFormatting>
  <conditionalFormatting sqref="S215">
    <cfRule type="cellIs" dxfId="43" priority="42" stopIfTrue="1" operator="equal">
      <formula>"I"</formula>
    </cfRule>
    <cfRule type="cellIs" dxfId="42" priority="43" stopIfTrue="1" operator="equal">
      <formula>"II"</formula>
    </cfRule>
    <cfRule type="cellIs" dxfId="41" priority="44" stopIfTrue="1" operator="equal">
      <formula>"III"</formula>
    </cfRule>
  </conditionalFormatting>
  <conditionalFormatting sqref="S215">
    <cfRule type="cellIs" dxfId="40" priority="41" operator="equal">
      <formula>"IV"</formula>
    </cfRule>
  </conditionalFormatting>
  <conditionalFormatting sqref="P216">
    <cfRule type="containsText" dxfId="39" priority="37" operator="containsText" text="Medio">
      <formula>NOT(ISERROR(SEARCH("Medio",P216)))</formula>
    </cfRule>
    <cfRule type="containsText" dxfId="38" priority="38" operator="containsText" text="Alto">
      <formula>NOT(ISERROR(SEARCH("Alto",P216)))</formula>
    </cfRule>
    <cfRule type="containsText" dxfId="37" priority="39" operator="containsText" text="Bajo">
      <formula>NOT(ISERROR(SEARCH("Bajo",P216)))</formula>
    </cfRule>
    <cfRule type="containsText" dxfId="36" priority="40" operator="containsText" text="Medio">
      <formula>NOT(ISERROR(SEARCH("Medio",P216)))</formula>
    </cfRule>
  </conditionalFormatting>
  <conditionalFormatting sqref="S216">
    <cfRule type="cellIs" dxfId="35" priority="34" stopIfTrue="1" operator="equal">
      <formula>"I"</formula>
    </cfRule>
    <cfRule type="cellIs" dxfId="34" priority="35" stopIfTrue="1" operator="equal">
      <formula>"II"</formula>
    </cfRule>
    <cfRule type="cellIs" dxfId="33" priority="36" stopIfTrue="1" operator="equal">
      <formula>"III"</formula>
    </cfRule>
  </conditionalFormatting>
  <conditionalFormatting sqref="S216">
    <cfRule type="cellIs" dxfId="32" priority="33" operator="equal">
      <formula>"IV"</formula>
    </cfRule>
  </conditionalFormatting>
  <conditionalFormatting sqref="P217">
    <cfRule type="containsText" dxfId="31" priority="29" operator="containsText" text="Medio">
      <formula>NOT(ISERROR(SEARCH("Medio",P217)))</formula>
    </cfRule>
    <cfRule type="containsText" dxfId="30" priority="30" operator="containsText" text="Alto">
      <formula>NOT(ISERROR(SEARCH("Alto",P217)))</formula>
    </cfRule>
    <cfRule type="containsText" dxfId="29" priority="31" operator="containsText" text="Bajo">
      <formula>NOT(ISERROR(SEARCH("Bajo",P217)))</formula>
    </cfRule>
    <cfRule type="containsText" dxfId="28" priority="32" operator="containsText" text="Medio">
      <formula>NOT(ISERROR(SEARCH("Medio",P217)))</formula>
    </cfRule>
  </conditionalFormatting>
  <conditionalFormatting sqref="S217">
    <cfRule type="cellIs" dxfId="27" priority="26" stopIfTrue="1" operator="equal">
      <formula>"I"</formula>
    </cfRule>
    <cfRule type="cellIs" dxfId="26" priority="27" stopIfTrue="1" operator="equal">
      <formula>"II"</formula>
    </cfRule>
    <cfRule type="cellIs" dxfId="25" priority="28" stopIfTrue="1" operator="equal">
      <formula>"III"</formula>
    </cfRule>
  </conditionalFormatting>
  <conditionalFormatting sqref="S217">
    <cfRule type="cellIs" dxfId="24" priority="25" operator="equal">
      <formula>"IV"</formula>
    </cfRule>
  </conditionalFormatting>
  <conditionalFormatting sqref="P218">
    <cfRule type="containsText" dxfId="23" priority="21" operator="containsText" text="Medio">
      <formula>NOT(ISERROR(SEARCH("Medio",P218)))</formula>
    </cfRule>
    <cfRule type="containsText" dxfId="22" priority="22" operator="containsText" text="Alto">
      <formula>NOT(ISERROR(SEARCH("Alto",P218)))</formula>
    </cfRule>
    <cfRule type="containsText" dxfId="21" priority="23" operator="containsText" text="Bajo">
      <formula>NOT(ISERROR(SEARCH("Bajo",P218)))</formula>
    </cfRule>
    <cfRule type="containsText" dxfId="20" priority="24" operator="containsText" text="Medio">
      <formula>NOT(ISERROR(SEARCH("Medio",P218)))</formula>
    </cfRule>
  </conditionalFormatting>
  <conditionalFormatting sqref="S218">
    <cfRule type="cellIs" dxfId="19" priority="18" stopIfTrue="1" operator="equal">
      <formula>"I"</formula>
    </cfRule>
    <cfRule type="cellIs" dxfId="18" priority="19" stopIfTrue="1" operator="equal">
      <formula>"II"</formula>
    </cfRule>
    <cfRule type="cellIs" dxfId="17" priority="20" stopIfTrue="1" operator="equal">
      <formula>"III"</formula>
    </cfRule>
  </conditionalFormatting>
  <conditionalFormatting sqref="S218">
    <cfRule type="cellIs" dxfId="16" priority="17" operator="equal">
      <formula>"IV"</formula>
    </cfRule>
  </conditionalFormatting>
  <conditionalFormatting sqref="P219">
    <cfRule type="containsText" dxfId="15" priority="13" operator="containsText" text="Medio">
      <formula>NOT(ISERROR(SEARCH("Medio",P219)))</formula>
    </cfRule>
    <cfRule type="containsText" dxfId="14" priority="14" operator="containsText" text="Alto">
      <formula>NOT(ISERROR(SEARCH("Alto",P219)))</formula>
    </cfRule>
    <cfRule type="containsText" dxfId="13" priority="15" operator="containsText" text="Bajo">
      <formula>NOT(ISERROR(SEARCH("Bajo",P219)))</formula>
    </cfRule>
    <cfRule type="containsText" dxfId="12" priority="16" operator="containsText" text="Medio">
      <formula>NOT(ISERROR(SEARCH("Medio",P219)))</formula>
    </cfRule>
  </conditionalFormatting>
  <conditionalFormatting sqref="S219">
    <cfRule type="cellIs" dxfId="11" priority="10" stopIfTrue="1" operator="equal">
      <formula>"I"</formula>
    </cfRule>
    <cfRule type="cellIs" dxfId="10" priority="11" stopIfTrue="1" operator="equal">
      <formula>"II"</formula>
    </cfRule>
    <cfRule type="cellIs" dxfId="9" priority="12" stopIfTrue="1" operator="equal">
      <formula>"III"</formula>
    </cfRule>
  </conditionalFormatting>
  <conditionalFormatting sqref="S219">
    <cfRule type="cellIs" dxfId="8" priority="9" operator="equal">
      <formula>"IV"</formula>
    </cfRule>
  </conditionalFormatting>
  <conditionalFormatting sqref="P220">
    <cfRule type="containsText" dxfId="7" priority="5" operator="containsText" text="Medio">
      <formula>NOT(ISERROR(SEARCH("Medio",P220)))</formula>
    </cfRule>
    <cfRule type="containsText" dxfId="6" priority="6" operator="containsText" text="Alto">
      <formula>NOT(ISERROR(SEARCH("Alto",P220)))</formula>
    </cfRule>
    <cfRule type="containsText" dxfId="5" priority="7" operator="containsText" text="Bajo">
      <formula>NOT(ISERROR(SEARCH("Bajo",P220)))</formula>
    </cfRule>
    <cfRule type="containsText" dxfId="4" priority="8" operator="containsText" text="Medio">
      <formula>NOT(ISERROR(SEARCH("Medio",P220)))</formula>
    </cfRule>
  </conditionalFormatting>
  <conditionalFormatting sqref="S220">
    <cfRule type="cellIs" dxfId="3" priority="2" stopIfTrue="1" operator="equal">
      <formula>"I"</formula>
    </cfRule>
    <cfRule type="cellIs" dxfId="2" priority="3" stopIfTrue="1" operator="equal">
      <formula>"II"</formula>
    </cfRule>
    <cfRule type="cellIs" dxfId="1" priority="4" stopIfTrue="1" operator="equal">
      <formula>"III"</formula>
    </cfRule>
  </conditionalFormatting>
  <conditionalFormatting sqref="S220">
    <cfRule type="cellIs" dxfId="0" priority="1" operator="equal">
      <formula>"IV"</formula>
    </cfRule>
  </conditionalFormatting>
  <dataValidations count="12">
    <dataValidation allowBlank="1" showInputMessage="1" showErrorMessage="1" prompt="Ej. Instalación de sistemas de ventilación, protección para las máquinas, enclavamiento, cerramientos acústicos, etc." sqref="K5"/>
    <dataValidation allowBlank="1" showInputMessage="1" showErrorMessage="1" prompt="Ej. Gafas de seguridad, protección auditiva, máscaras faciales, sistemas de detención de caídas, respiradores y guantes." sqref="L5 Z5"/>
    <dataValidation allowBlank="1" showInputMessage="1" showErrorMessage="1" prompt="10 Muy Alto _x000a_6 Alto_x000a_2 Medio_x000a_No se asigna Valor: No se ha detectado peligro _x000a_" sqref="M5"/>
    <dataValidation allowBlank="1" showInputMessage="1" showErrorMessage="1" prompt="4 Continua_x000a_3 Frecuente_x000a_2 Ocasional_x000a_1 Esporádica_x000a_" sqref="N5"/>
    <dataValidation allowBlank="1" showInputMessage="1" showErrorMessage="1" prompt="100 Mortal o catastrófico _x000a_60 Muy grave _x000a_25 Grave _x000a_10 Leve_x000a_" sqref="Q5"/>
    <dataValidation allowBlank="1" showInputMessage="1" showErrorMessage="1" prompt="_x000a_Ej. Modificar un diseño para eliminar el peligro, por ejemplo, introducir dispositivos mecánicos de alzamiento para eliminar el peligro de manipulación manual." sqref="V5"/>
    <dataValidation allowBlank="1" showInputMessage="1" showErrorMessage="1" prompt="Ej. Sustituir por un material menos peligroso o reducir la energía del sistema (por ejemplo, reducir la fuerza, el amperaje, la presión, la temperatura, etc.)." sqref="W5"/>
    <dataValidation allowBlank="1" showInputMessage="1" showErrorMessage="1" prompt="Ej. Instalar sistemas de ventilación, protección para las máquinas, enclavamiento, cerramientos acústicos, etc." sqref="X5"/>
    <dataValidation allowBlank="1" showInputMessage="1" showErrorMessage="1" prompt="_x000a_Ej. Instalación de alarmas, procedimientos de seguridad, inspecciones de los equipos, controles de acceso, capacitación del personal." sqref="Y5"/>
    <dataValidation type="list" allowBlank="1" showInputMessage="1" showErrorMessage="1" sqref="M6:M275">
      <formula1>"10,6,2"</formula1>
    </dataValidation>
    <dataValidation type="list" allowBlank="1" showInputMessage="1" showErrorMessage="1" sqref="Q6:Q275">
      <formula1>"100,60,25,10"</formula1>
    </dataValidation>
    <dataValidation type="list" allowBlank="1" showInputMessage="1" showErrorMessage="1" sqref="N6:N275">
      <formula1>"4,3,2,1"</formula1>
    </dataValidation>
  </dataValidations>
  <printOptions horizontalCentered="1"/>
  <pageMargins left="0.39370078740157483" right="0.39370078740157483" top="0.39370078740157483" bottom="0.39370078740157483" header="0" footer="0"/>
  <pageSetup scale="1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3"/>
  <sheetViews>
    <sheetView view="pageBreakPreview" zoomScale="110" zoomScaleNormal="120" zoomScaleSheetLayoutView="110" workbookViewId="0">
      <selection activeCell="C17" sqref="C17"/>
    </sheetView>
  </sheetViews>
  <sheetFormatPr baseColWidth="10" defaultRowHeight="15" x14ac:dyDescent="0.25"/>
  <cols>
    <col min="1" max="1" width="10.28515625" style="7" customWidth="1"/>
    <col min="2" max="2" width="16.28515625" style="8" customWidth="1"/>
    <col min="3" max="3" width="19.28515625" style="8" customWidth="1"/>
    <col min="4" max="4" width="28" style="8" customWidth="1"/>
    <col min="5" max="5" width="30.7109375" style="8" customWidth="1"/>
    <col min="6" max="6" width="27" style="8" customWidth="1"/>
    <col min="7" max="7" width="27.85546875" style="8" customWidth="1"/>
    <col min="8" max="32" width="11.42578125" style="7"/>
    <col min="33" max="16384" width="11.42578125" style="8"/>
  </cols>
  <sheetData>
    <row r="1" spans="1:8" ht="42" customHeight="1" x14ac:dyDescent="0.25">
      <c r="A1" s="151" t="s">
        <v>182</v>
      </c>
      <c r="B1" s="151"/>
      <c r="C1" s="151"/>
      <c r="D1" s="151"/>
      <c r="E1" s="151"/>
      <c r="F1" s="151"/>
      <c r="G1" s="151"/>
      <c r="H1" s="151"/>
    </row>
    <row r="2" spans="1:8" s="7" customFormat="1" ht="32.25" customHeight="1" x14ac:dyDescent="0.25"/>
    <row r="3" spans="1:8" ht="33.75" customHeight="1" x14ac:dyDescent="0.25">
      <c r="B3" s="152" t="s">
        <v>183</v>
      </c>
      <c r="C3" s="152"/>
      <c r="D3" s="152" t="s">
        <v>184</v>
      </c>
      <c r="E3" s="152"/>
      <c r="F3" s="152"/>
      <c r="G3" s="152"/>
    </row>
    <row r="4" spans="1:8" ht="30.75" customHeight="1" x14ac:dyDescent="0.25">
      <c r="B4" s="152"/>
      <c r="C4" s="152"/>
      <c r="D4" s="69" t="s">
        <v>185</v>
      </c>
      <c r="E4" s="69" t="s">
        <v>186</v>
      </c>
      <c r="F4" s="69" t="s">
        <v>187</v>
      </c>
      <c r="G4" s="70" t="s">
        <v>188</v>
      </c>
    </row>
    <row r="5" spans="1:8" ht="86.25" customHeight="1" x14ac:dyDescent="0.25">
      <c r="B5" s="153" t="s">
        <v>189</v>
      </c>
      <c r="C5" s="71" t="s">
        <v>190</v>
      </c>
      <c r="D5" s="72"/>
      <c r="E5" s="79"/>
      <c r="F5" s="72"/>
      <c r="G5" s="73"/>
    </row>
    <row r="6" spans="1:8" ht="90.75" customHeight="1" x14ac:dyDescent="0.25">
      <c r="B6" s="154"/>
      <c r="C6" s="74" t="s">
        <v>191</v>
      </c>
      <c r="D6" s="72"/>
      <c r="E6" s="72"/>
      <c r="F6" s="73"/>
      <c r="G6" s="73"/>
    </row>
    <row r="7" spans="1:8" ht="93.75" customHeight="1" x14ac:dyDescent="0.25">
      <c r="B7" s="154"/>
      <c r="C7" s="74" t="s">
        <v>192</v>
      </c>
      <c r="D7" s="93" t="s">
        <v>373</v>
      </c>
      <c r="E7" s="94" t="s">
        <v>374</v>
      </c>
      <c r="F7" s="73"/>
      <c r="G7" s="75"/>
    </row>
    <row r="8" spans="1:8" ht="101.25" customHeight="1" x14ac:dyDescent="0.25">
      <c r="B8" s="154"/>
      <c r="C8" s="74" t="s">
        <v>193</v>
      </c>
      <c r="D8" s="73"/>
      <c r="E8" s="95"/>
      <c r="F8" s="75"/>
      <c r="G8" s="75"/>
    </row>
    <row r="9" spans="1:8" s="7" customFormat="1" x14ac:dyDescent="0.25">
      <c r="B9" s="76"/>
      <c r="C9" s="77"/>
      <c r="D9" s="77"/>
      <c r="E9" s="77"/>
      <c r="F9" s="77"/>
      <c r="G9" s="77"/>
    </row>
    <row r="10" spans="1:8" s="7" customFormat="1" x14ac:dyDescent="0.25">
      <c r="B10" s="78"/>
    </row>
    <row r="11" spans="1:8" s="7" customFormat="1" x14ac:dyDescent="0.25">
      <c r="B11" s="78"/>
    </row>
    <row r="12" spans="1:8" s="7" customFormat="1" x14ac:dyDescent="0.25">
      <c r="B12" s="78"/>
    </row>
    <row r="13" spans="1:8" s="7" customFormat="1" x14ac:dyDescent="0.25">
      <c r="B13" s="78"/>
    </row>
    <row r="14" spans="1:8" s="7" customFormat="1" x14ac:dyDescent="0.25">
      <c r="B14" s="78"/>
    </row>
    <row r="15" spans="1:8" s="7" customFormat="1" x14ac:dyDescent="0.25">
      <c r="B15" s="78"/>
    </row>
    <row r="16" spans="1:8" s="7" customFormat="1" x14ac:dyDescent="0.25">
      <c r="B16" s="78"/>
    </row>
    <row r="17" spans="2:2" s="7" customFormat="1" ht="15.75" customHeight="1" x14ac:dyDescent="0.25">
      <c r="B17" s="78"/>
    </row>
    <row r="18" spans="2:2" s="7" customFormat="1" x14ac:dyDescent="0.25"/>
    <row r="19" spans="2:2" s="7" customFormat="1" x14ac:dyDescent="0.25"/>
    <row r="20" spans="2:2" s="7" customFormat="1" x14ac:dyDescent="0.25"/>
    <row r="21" spans="2:2" s="7" customFormat="1" x14ac:dyDescent="0.25"/>
    <row r="22" spans="2:2" s="7" customFormat="1" x14ac:dyDescent="0.25"/>
    <row r="23" spans="2:2" s="7" customFormat="1" x14ac:dyDescent="0.25"/>
    <row r="24" spans="2:2" s="7" customFormat="1" x14ac:dyDescent="0.25"/>
    <row r="25" spans="2:2" s="7" customFormat="1" x14ac:dyDescent="0.25"/>
    <row r="26" spans="2:2" s="7" customFormat="1" x14ac:dyDescent="0.25"/>
    <row r="27" spans="2:2" s="7" customFormat="1" x14ac:dyDescent="0.25"/>
    <row r="28" spans="2:2" s="7" customFormat="1" x14ac:dyDescent="0.25"/>
    <row r="29" spans="2:2" s="7" customFormat="1" x14ac:dyDescent="0.25"/>
    <row r="30" spans="2:2" s="7" customFormat="1" x14ac:dyDescent="0.25"/>
    <row r="31" spans="2:2" s="7" customFormat="1" x14ac:dyDescent="0.25"/>
    <row r="32" spans="2:2" s="7" customFormat="1" x14ac:dyDescent="0.25"/>
    <row r="33" s="7" customFormat="1" x14ac:dyDescent="0.25"/>
    <row r="34" s="7" customFormat="1" x14ac:dyDescent="0.25"/>
    <row r="35" s="7" customFormat="1" x14ac:dyDescent="0.25"/>
    <row r="36" s="7" customFormat="1" x14ac:dyDescent="0.25"/>
    <row r="37" s="7" customFormat="1" x14ac:dyDescent="0.25"/>
    <row r="38" s="7" customFormat="1" x14ac:dyDescent="0.25"/>
    <row r="39" s="7" customFormat="1" x14ac:dyDescent="0.25"/>
    <row r="40" s="7" customFormat="1" x14ac:dyDescent="0.25"/>
    <row r="41" s="7" customFormat="1" x14ac:dyDescent="0.25"/>
    <row r="42" s="7" customFormat="1" x14ac:dyDescent="0.25"/>
    <row r="43" s="7" customFormat="1" x14ac:dyDescent="0.25"/>
  </sheetData>
  <mergeCells count="4">
    <mergeCell ref="A1:H1"/>
    <mergeCell ref="B3:C4"/>
    <mergeCell ref="D3:G3"/>
    <mergeCell ref="B5:B8"/>
  </mergeCells>
  <pageMargins left="0.7" right="0.7" top="0.75" bottom="0.75" header="0.3" footer="0.3"/>
  <pageSetup paperSize="9" scale="4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view="pageBreakPreview" zoomScale="110" zoomScaleNormal="100" zoomScaleSheetLayoutView="110" workbookViewId="0">
      <selection activeCell="G5" sqref="G5"/>
    </sheetView>
  </sheetViews>
  <sheetFormatPr baseColWidth="10" defaultRowHeight="15" x14ac:dyDescent="0.25"/>
  <cols>
    <col min="1" max="1" width="30.5703125" customWidth="1"/>
    <col min="3" max="3" width="37.42578125" customWidth="1"/>
    <col min="4" max="4" width="28.42578125" customWidth="1"/>
  </cols>
  <sheetData>
    <row r="1" spans="1:4" ht="28.5" customHeight="1" thickBot="1" x14ac:dyDescent="0.3">
      <c r="A1" s="163" t="s">
        <v>127</v>
      </c>
      <c r="B1" s="164"/>
      <c r="C1" s="164"/>
      <c r="D1" s="165"/>
    </row>
    <row r="2" spans="1:4" ht="30" customHeight="1" thickBot="1" x14ac:dyDescent="0.3">
      <c r="A2" s="84" t="s">
        <v>128</v>
      </c>
      <c r="B2" s="159" t="s">
        <v>129</v>
      </c>
      <c r="C2" s="160"/>
      <c r="D2" s="84" t="s">
        <v>130</v>
      </c>
    </row>
    <row r="3" spans="1:4" ht="103.5" customHeight="1" x14ac:dyDescent="0.25">
      <c r="A3" s="113">
        <v>44827</v>
      </c>
      <c r="B3" s="161" t="s">
        <v>420</v>
      </c>
      <c r="C3" s="162"/>
      <c r="D3" s="105">
        <v>3</v>
      </c>
    </row>
    <row r="4" spans="1:4" ht="62.25" customHeight="1" x14ac:dyDescent="0.25">
      <c r="A4" s="114">
        <v>45008</v>
      </c>
      <c r="B4" s="155" t="s">
        <v>439</v>
      </c>
      <c r="C4" s="156"/>
      <c r="D4" s="193">
        <v>4</v>
      </c>
    </row>
    <row r="5" spans="1:4" ht="63.75" customHeight="1" thickBot="1" x14ac:dyDescent="0.3">
      <c r="A5" s="62"/>
      <c r="B5" s="157"/>
      <c r="C5" s="158"/>
      <c r="D5" s="61"/>
    </row>
    <row r="18" spans="6:6" x14ac:dyDescent="0.25">
      <c r="F18" s="10"/>
    </row>
  </sheetData>
  <mergeCells count="5">
    <mergeCell ref="B4:C4"/>
    <mergeCell ref="B5:C5"/>
    <mergeCell ref="B2:C2"/>
    <mergeCell ref="B3:C3"/>
    <mergeCell ref="A1:D1"/>
  </mergeCells>
  <pageMargins left="0.7" right="0.7" top="0.75" bottom="0.75" header="0.3" footer="0.3"/>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selection activeCell="A5" sqref="A5"/>
    </sheetView>
  </sheetViews>
  <sheetFormatPr baseColWidth="10" defaultRowHeight="15" x14ac:dyDescent="0.25"/>
  <cols>
    <col min="1" max="1" width="1.5703125" style="8" customWidth="1"/>
    <col min="2" max="2" width="25.5703125" customWidth="1"/>
    <col min="3" max="3" width="51.7109375" customWidth="1"/>
  </cols>
  <sheetData>
    <row r="1" spans="2:3" s="8" customFormat="1" ht="5.25" customHeight="1" x14ac:dyDescent="0.25"/>
    <row r="2" spans="2:3" ht="21" customHeight="1" x14ac:dyDescent="0.25">
      <c r="B2" s="166" t="s">
        <v>47</v>
      </c>
      <c r="C2" s="166"/>
    </row>
    <row r="3" spans="2:3" ht="15.75" x14ac:dyDescent="0.25">
      <c r="B3" s="20" t="s">
        <v>39</v>
      </c>
      <c r="C3" s="19" t="s">
        <v>40</v>
      </c>
    </row>
    <row r="4" spans="2:3" ht="21" customHeight="1" x14ac:dyDescent="0.25">
      <c r="B4" s="21" t="s">
        <v>41</v>
      </c>
      <c r="C4" s="22" t="s">
        <v>42</v>
      </c>
    </row>
    <row r="5" spans="2:3" ht="15" customHeight="1" x14ac:dyDescent="0.25">
      <c r="B5" s="21" t="s">
        <v>43</v>
      </c>
      <c r="C5" s="22" t="s">
        <v>44</v>
      </c>
    </row>
    <row r="6" spans="2:3" ht="15.75" x14ac:dyDescent="0.25">
      <c r="B6" s="21" t="s">
        <v>45</v>
      </c>
      <c r="C6" s="22" t="s">
        <v>1</v>
      </c>
    </row>
    <row r="7" spans="2:3" ht="15.75" x14ac:dyDescent="0.25">
      <c r="B7" s="21" t="s">
        <v>46</v>
      </c>
      <c r="C7" s="22" t="s">
        <v>1</v>
      </c>
    </row>
  </sheetData>
  <mergeCells count="1">
    <mergeCell ref="B2:C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AE31" sqref="AE31"/>
    </sheetView>
  </sheetViews>
  <sheetFormatPr baseColWidth="10" defaultRowHeight="15" x14ac:dyDescent="0.25"/>
  <cols>
    <col min="1" max="1" width="4" style="8" customWidth="1"/>
    <col min="2" max="2" width="12.42578125" customWidth="1"/>
    <col min="11" max="11" width="11.42578125" customWidth="1"/>
  </cols>
  <sheetData>
    <row r="1" spans="2:7" s="8" customFormat="1" ht="13.5" customHeight="1" x14ac:dyDescent="0.25"/>
    <row r="2" spans="2:7" x14ac:dyDescent="0.25">
      <c r="B2" s="167" t="s">
        <v>48</v>
      </c>
      <c r="C2" s="167"/>
      <c r="D2" s="167"/>
      <c r="E2" s="167"/>
      <c r="F2" s="167"/>
      <c r="G2" s="167"/>
    </row>
    <row r="3" spans="2:7" ht="15.75" thickBot="1" x14ac:dyDescent="0.3">
      <c r="B3" s="8"/>
      <c r="C3" s="8"/>
      <c r="D3" s="8"/>
      <c r="E3" s="8"/>
      <c r="F3" s="8"/>
      <c r="G3" s="8"/>
    </row>
    <row r="4" spans="2:7" ht="15.75" thickBot="1" x14ac:dyDescent="0.3">
      <c r="B4" s="168" t="s">
        <v>49</v>
      </c>
      <c r="C4" s="169"/>
      <c r="D4" s="170" t="s">
        <v>50</v>
      </c>
      <c r="E4" s="171"/>
      <c r="F4" s="171"/>
      <c r="G4" s="172"/>
    </row>
    <row r="5" spans="2:7" ht="15.75" thickBot="1" x14ac:dyDescent="0.3">
      <c r="B5" s="173" t="s">
        <v>51</v>
      </c>
      <c r="C5" s="174"/>
      <c r="D5" s="53">
        <v>4</v>
      </c>
      <c r="E5" s="53">
        <v>3</v>
      </c>
      <c r="F5" s="53">
        <v>2</v>
      </c>
      <c r="G5" s="53">
        <v>1</v>
      </c>
    </row>
    <row r="6" spans="2:7" ht="23.25" customHeight="1" thickBot="1" x14ac:dyDescent="0.3">
      <c r="B6" s="175" t="s">
        <v>52</v>
      </c>
      <c r="C6" s="53">
        <v>10</v>
      </c>
      <c r="D6" s="54" t="s">
        <v>53</v>
      </c>
      <c r="E6" s="54" t="s">
        <v>54</v>
      </c>
      <c r="F6" s="55" t="s">
        <v>55</v>
      </c>
      <c r="G6" s="55" t="s">
        <v>56</v>
      </c>
    </row>
    <row r="7" spans="2:7" ht="22.5" customHeight="1" thickBot="1" x14ac:dyDescent="0.3">
      <c r="B7" s="176"/>
      <c r="C7" s="53">
        <v>6</v>
      </c>
      <c r="D7" s="56" t="s">
        <v>57</v>
      </c>
      <c r="E7" s="55" t="s">
        <v>58</v>
      </c>
      <c r="F7" s="55" t="s">
        <v>59</v>
      </c>
      <c r="G7" s="57" t="s">
        <v>60</v>
      </c>
    </row>
    <row r="8" spans="2:7" ht="27" customHeight="1" thickBot="1" x14ac:dyDescent="0.3">
      <c r="B8" s="177"/>
      <c r="C8" s="53">
        <v>2</v>
      </c>
      <c r="D8" s="57" t="s">
        <v>61</v>
      </c>
      <c r="E8" s="57" t="s">
        <v>60</v>
      </c>
      <c r="F8" s="53" t="s">
        <v>62</v>
      </c>
      <c r="G8" s="53" t="s">
        <v>63</v>
      </c>
    </row>
  </sheetData>
  <mergeCells count="5">
    <mergeCell ref="B2:G2"/>
    <mergeCell ref="B4:C4"/>
    <mergeCell ref="D4:G4"/>
    <mergeCell ref="B5:C5"/>
    <mergeCell ref="B6:B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AE31" sqref="AE31"/>
    </sheetView>
  </sheetViews>
  <sheetFormatPr baseColWidth="10" defaultRowHeight="15" x14ac:dyDescent="0.25"/>
  <cols>
    <col min="1" max="1" width="5.85546875" style="8" customWidth="1"/>
    <col min="2" max="2" width="14.28515625" customWidth="1"/>
    <col min="4" max="4" width="59.5703125" customWidth="1"/>
  </cols>
  <sheetData>
    <row r="1" spans="2:7" s="8" customFormat="1" x14ac:dyDescent="0.25">
      <c r="B1" s="178" t="s">
        <v>74</v>
      </c>
      <c r="C1" s="178"/>
      <c r="D1" s="178"/>
    </row>
    <row r="2" spans="2:7" ht="9.75" customHeight="1" x14ac:dyDescent="0.25">
      <c r="B2" s="178"/>
      <c r="C2" s="178"/>
      <c r="D2" s="178"/>
    </row>
    <row r="3" spans="2:7" s="8" customFormat="1" ht="15.75" customHeight="1" thickBot="1" x14ac:dyDescent="0.3">
      <c r="B3" s="34"/>
      <c r="C3" s="34"/>
      <c r="D3" s="34"/>
    </row>
    <row r="4" spans="2:7" ht="33" customHeight="1" x14ac:dyDescent="0.25">
      <c r="B4" s="36" t="s">
        <v>77</v>
      </c>
      <c r="C4" s="37" t="s">
        <v>78</v>
      </c>
      <c r="D4" s="38" t="s">
        <v>29</v>
      </c>
    </row>
    <row r="5" spans="2:7" ht="38.25" customHeight="1" x14ac:dyDescent="0.25">
      <c r="B5" s="39" t="s">
        <v>31</v>
      </c>
      <c r="C5" s="35" t="s">
        <v>75</v>
      </c>
      <c r="D5" s="33" t="s">
        <v>76</v>
      </c>
    </row>
    <row r="6" spans="2:7" ht="38.25" customHeight="1" x14ac:dyDescent="0.25">
      <c r="B6" s="26" t="s">
        <v>32</v>
      </c>
      <c r="C6" s="32" t="s">
        <v>79</v>
      </c>
      <c r="D6" s="40" t="s">
        <v>82</v>
      </c>
    </row>
    <row r="7" spans="2:7" ht="43.5" customHeight="1" x14ac:dyDescent="0.25">
      <c r="B7" s="26" t="s">
        <v>33</v>
      </c>
      <c r="C7" s="12" t="s">
        <v>80</v>
      </c>
      <c r="D7" s="41" t="s">
        <v>83</v>
      </c>
    </row>
    <row r="8" spans="2:7" ht="60.75" customHeight="1" thickBot="1" x14ac:dyDescent="0.3">
      <c r="B8" s="29" t="s">
        <v>34</v>
      </c>
      <c r="C8" s="42" t="s">
        <v>81</v>
      </c>
      <c r="D8" s="43" t="s">
        <v>84</v>
      </c>
    </row>
    <row r="11" spans="2:7" x14ac:dyDescent="0.25">
      <c r="G11" s="11"/>
    </row>
    <row r="17" spans="3:4" x14ac:dyDescent="0.25">
      <c r="D17" s="10"/>
    </row>
    <row r="18" spans="3:4" x14ac:dyDescent="0.25">
      <c r="C18" s="9"/>
    </row>
  </sheetData>
  <mergeCells count="1">
    <mergeCell ref="B1:D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opLeftCell="A10" workbookViewId="0">
      <selection activeCell="I20" sqref="I20"/>
    </sheetView>
  </sheetViews>
  <sheetFormatPr baseColWidth="10" defaultRowHeight="15" x14ac:dyDescent="0.25"/>
  <cols>
    <col min="11" max="11" width="64.42578125" customWidth="1"/>
  </cols>
  <sheetData>
    <row r="1" spans="1:11" ht="15.75" thickBot="1" x14ac:dyDescent="0.3">
      <c r="A1" s="179" t="s">
        <v>73</v>
      </c>
      <c r="B1" s="179"/>
      <c r="C1" s="179"/>
      <c r="D1" s="179"/>
      <c r="E1" s="179"/>
      <c r="F1" s="179"/>
    </row>
    <row r="2" spans="1:11" ht="15.75" thickBot="1" x14ac:dyDescent="0.3">
      <c r="A2" s="186" t="s">
        <v>88</v>
      </c>
      <c r="B2" s="187"/>
      <c r="C2" s="44"/>
      <c r="D2" s="190" t="s">
        <v>90</v>
      </c>
      <c r="E2" s="190"/>
      <c r="F2" s="191"/>
    </row>
    <row r="3" spans="1:11" ht="15.75" thickBot="1" x14ac:dyDescent="0.3">
      <c r="A3" s="188" t="s">
        <v>89</v>
      </c>
      <c r="B3" s="189"/>
      <c r="C3" s="45" t="s">
        <v>91</v>
      </c>
      <c r="D3" s="46">
        <v>43028</v>
      </c>
      <c r="E3" s="46">
        <v>42894</v>
      </c>
      <c r="F3" s="46">
        <v>42770</v>
      </c>
    </row>
    <row r="4" spans="1:11" ht="38.25" x14ac:dyDescent="0.25">
      <c r="A4" s="47" t="s">
        <v>92</v>
      </c>
      <c r="B4" s="180">
        <v>100</v>
      </c>
      <c r="C4" s="58" t="s">
        <v>94</v>
      </c>
      <c r="D4" s="58" t="s">
        <v>94</v>
      </c>
      <c r="E4" s="58" t="s">
        <v>94</v>
      </c>
      <c r="F4" s="59" t="s">
        <v>98</v>
      </c>
    </row>
    <row r="5" spans="1:11" ht="12.75" customHeight="1" thickBot="1" x14ac:dyDescent="0.3">
      <c r="A5" s="47" t="s">
        <v>93</v>
      </c>
      <c r="B5" s="181"/>
      <c r="C5" s="50" t="s">
        <v>95</v>
      </c>
      <c r="D5" s="50" t="s">
        <v>96</v>
      </c>
      <c r="E5" s="50" t="s">
        <v>97</v>
      </c>
      <c r="F5" s="51" t="s">
        <v>99</v>
      </c>
    </row>
    <row r="6" spans="1:11" ht="15.75" customHeight="1" x14ac:dyDescent="0.25">
      <c r="A6" s="48"/>
      <c r="B6" s="180">
        <v>60</v>
      </c>
      <c r="C6" s="58" t="s">
        <v>94</v>
      </c>
      <c r="D6" s="58" t="s">
        <v>94</v>
      </c>
      <c r="E6" s="59" t="s">
        <v>102</v>
      </c>
      <c r="F6" s="182"/>
    </row>
    <row r="7" spans="1:11" ht="30" customHeight="1" thickBot="1" x14ac:dyDescent="0.3">
      <c r="A7" s="48"/>
      <c r="B7" s="181"/>
      <c r="C7" s="50" t="s">
        <v>100</v>
      </c>
      <c r="D7" s="50" t="s">
        <v>101</v>
      </c>
      <c r="E7" s="51" t="s">
        <v>103</v>
      </c>
      <c r="F7" s="183"/>
    </row>
    <row r="8" spans="1:11" ht="21.75" customHeight="1" x14ac:dyDescent="0.25">
      <c r="A8" s="48"/>
      <c r="B8" s="180">
        <v>25</v>
      </c>
      <c r="C8" s="58" t="s">
        <v>94</v>
      </c>
      <c r="D8" s="59" t="s">
        <v>98</v>
      </c>
      <c r="E8" s="59" t="s">
        <v>102</v>
      </c>
      <c r="F8" s="60" t="s">
        <v>107</v>
      </c>
    </row>
    <row r="9" spans="1:11" ht="15.75" thickBot="1" x14ac:dyDescent="0.3">
      <c r="A9" s="48"/>
      <c r="B9" s="181"/>
      <c r="C9" s="50" t="s">
        <v>104</v>
      </c>
      <c r="D9" s="51" t="s">
        <v>105</v>
      </c>
      <c r="E9" s="51" t="s">
        <v>106</v>
      </c>
      <c r="F9" s="52" t="s">
        <v>108</v>
      </c>
    </row>
    <row r="10" spans="1:11" ht="39" customHeight="1" x14ac:dyDescent="0.25">
      <c r="A10" s="48"/>
      <c r="B10" s="180">
        <v>10</v>
      </c>
      <c r="C10" s="59" t="s">
        <v>98</v>
      </c>
      <c r="D10" s="182"/>
      <c r="E10" s="60" t="s">
        <v>110</v>
      </c>
      <c r="F10" s="184"/>
    </row>
    <row r="11" spans="1:11" ht="15.75" thickBot="1" x14ac:dyDescent="0.3">
      <c r="A11" s="49"/>
      <c r="B11" s="181"/>
      <c r="C11" s="51" t="s">
        <v>109</v>
      </c>
      <c r="D11" s="183"/>
      <c r="E11" s="52" t="s">
        <v>111</v>
      </c>
      <c r="F11" s="185"/>
    </row>
    <row r="13" spans="1:11" x14ac:dyDescent="0.25">
      <c r="I13" s="178" t="s">
        <v>64</v>
      </c>
      <c r="J13" s="178"/>
      <c r="K13" s="178"/>
    </row>
    <row r="14" spans="1:11" ht="15.75" thickBot="1" x14ac:dyDescent="0.3">
      <c r="I14" s="178"/>
      <c r="J14" s="178"/>
      <c r="K14" s="178"/>
    </row>
    <row r="15" spans="1:11" ht="30" x14ac:dyDescent="0.25">
      <c r="I15" s="23" t="s">
        <v>27</v>
      </c>
      <c r="J15" s="24" t="s">
        <v>28</v>
      </c>
      <c r="K15" s="25" t="s">
        <v>29</v>
      </c>
    </row>
    <row r="16" spans="1:11" ht="33" customHeight="1" x14ac:dyDescent="0.25">
      <c r="I16" s="26" t="s">
        <v>41</v>
      </c>
      <c r="J16" s="12" t="s">
        <v>66</v>
      </c>
      <c r="K16" s="27" t="s">
        <v>69</v>
      </c>
    </row>
    <row r="17" spans="9:11" ht="21" customHeight="1" x14ac:dyDescent="0.25">
      <c r="I17" s="28" t="s">
        <v>43</v>
      </c>
      <c r="J17" s="12" t="s">
        <v>67</v>
      </c>
      <c r="K17" s="27" t="s">
        <v>70</v>
      </c>
    </row>
    <row r="18" spans="9:11" ht="33.75" customHeight="1" x14ac:dyDescent="0.25">
      <c r="I18" s="28" t="s">
        <v>45</v>
      </c>
      <c r="J18" s="12" t="s">
        <v>68</v>
      </c>
      <c r="K18" s="27" t="s">
        <v>71</v>
      </c>
    </row>
    <row r="19" spans="9:11" ht="47.25" customHeight="1" thickBot="1" x14ac:dyDescent="0.3">
      <c r="I19" s="29" t="s">
        <v>65</v>
      </c>
      <c r="J19" s="30">
        <v>20</v>
      </c>
      <c r="K19" s="31" t="s">
        <v>72</v>
      </c>
    </row>
  </sheetData>
  <mergeCells count="13">
    <mergeCell ref="I13:K13"/>
    <mergeCell ref="I14:K14"/>
    <mergeCell ref="A1:F1"/>
    <mergeCell ref="B8:B9"/>
    <mergeCell ref="B10:B11"/>
    <mergeCell ref="D10:D11"/>
    <mergeCell ref="F10:F11"/>
    <mergeCell ref="A2:B2"/>
    <mergeCell ref="A3:B3"/>
    <mergeCell ref="D2:F2"/>
    <mergeCell ref="B4:B5"/>
    <mergeCell ref="B6:B7"/>
    <mergeCell ref="F6:F7"/>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selection activeCell="D7" sqref="D7"/>
    </sheetView>
  </sheetViews>
  <sheetFormatPr baseColWidth="10" defaultRowHeight="15" x14ac:dyDescent="0.25"/>
  <cols>
    <col min="1" max="1" width="3.5703125" style="8" customWidth="1"/>
    <col min="3" max="3" width="13.28515625" customWidth="1"/>
    <col min="4" max="4" width="65.42578125" customWidth="1"/>
  </cols>
  <sheetData>
    <row r="1" spans="2:10" s="8" customFormat="1" ht="27" customHeight="1" x14ac:dyDescent="0.25">
      <c r="B1" s="192" t="s">
        <v>30</v>
      </c>
      <c r="C1" s="192"/>
      <c r="D1" s="192"/>
    </row>
    <row r="2" spans="2:10" ht="30" x14ac:dyDescent="0.25">
      <c r="B2" s="16" t="s">
        <v>27</v>
      </c>
      <c r="C2" s="17" t="s">
        <v>28</v>
      </c>
      <c r="D2" s="18" t="s">
        <v>29</v>
      </c>
    </row>
    <row r="3" spans="2:10" ht="45" x14ac:dyDescent="0.25">
      <c r="B3" s="13" t="s">
        <v>31</v>
      </c>
      <c r="C3" s="12">
        <v>10</v>
      </c>
      <c r="D3" s="15" t="s">
        <v>35</v>
      </c>
    </row>
    <row r="4" spans="2:10" ht="43.5" customHeight="1" x14ac:dyDescent="0.25">
      <c r="B4" s="12" t="s">
        <v>32</v>
      </c>
      <c r="C4" s="12">
        <v>6</v>
      </c>
      <c r="D4" s="15" t="s">
        <v>36</v>
      </c>
    </row>
    <row r="5" spans="2:10" ht="48" customHeight="1" x14ac:dyDescent="0.25">
      <c r="B5" s="12" t="s">
        <v>33</v>
      </c>
      <c r="C5" s="12">
        <v>2</v>
      </c>
      <c r="D5" s="15" t="s">
        <v>37</v>
      </c>
      <c r="J5" s="11"/>
    </row>
    <row r="6" spans="2:10" ht="60" customHeight="1" x14ac:dyDescent="0.25">
      <c r="B6" s="12" t="s">
        <v>34</v>
      </c>
      <c r="C6" s="13" t="s">
        <v>0</v>
      </c>
      <c r="D6" s="14" t="s">
        <v>38</v>
      </c>
    </row>
  </sheetData>
  <mergeCells count="1">
    <mergeCell ref="B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Matriz IPEVR</vt:lpstr>
      <vt:lpstr>PRIORIZACION</vt:lpstr>
      <vt:lpstr>CONTROL DE CAMBIOS </vt:lpstr>
      <vt:lpstr>Aceptabilidad de Riesgo</vt:lpstr>
      <vt:lpstr>Determinacion del NP</vt:lpstr>
      <vt:lpstr>Significado NP</vt:lpstr>
      <vt:lpstr>Determinacion NR </vt:lpstr>
      <vt:lpstr>Determinacion del ND</vt:lpstr>
      <vt:lpstr>'Matriz IPEVR'!Área_de_impresión</vt:lpstr>
      <vt:lpstr>PRIORIZACION!Área_de_impresión</vt:lpstr>
    </vt:vector>
  </TitlesOfParts>
  <Company>PERSONAL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MPR GTC 45 (1)</dc:title>
  <dc:creator>Rodrigo Romero López</dc:creator>
  <cp:lastModifiedBy>Jonathan Cuadro Martinez</cp:lastModifiedBy>
  <cp:revision/>
  <cp:lastPrinted>2017-05-03T23:26:39Z</cp:lastPrinted>
  <dcterms:created xsi:type="dcterms:W3CDTF">2011-08-13T13:20:28Z</dcterms:created>
  <dcterms:modified xsi:type="dcterms:W3CDTF">2023-04-21T21:51:02Z</dcterms:modified>
</cp:coreProperties>
</file>