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triviño\Desktop\"/>
    </mc:Choice>
  </mc:AlternateContent>
  <bookViews>
    <workbookView xWindow="0" yWindow="0" windowWidth="21600" windowHeight="963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1" l="1"/>
  <c r="H29" i="1" s="1"/>
  <c r="H22" i="1"/>
  <c r="G22" i="1"/>
  <c r="D34" i="1"/>
  <c r="D35" i="1" s="1"/>
  <c r="H12" i="1" l="1"/>
  <c r="G33" i="1" l="1"/>
  <c r="H33" i="1" s="1"/>
  <c r="G12" i="1"/>
</calcChain>
</file>

<file path=xl/sharedStrings.xml><?xml version="1.0" encoding="utf-8"?>
<sst xmlns="http://schemas.openxmlformats.org/spreadsheetml/2006/main" count="90" uniqueCount="88">
  <si>
    <t>OFICINA ASESORA DE CONTROL INTERNO</t>
  </si>
  <si>
    <t xml:space="preserve">OBSERVACIONES </t>
  </si>
  <si>
    <t>% CUMPLIMIENTO</t>
  </si>
  <si>
    <t>RECTORIA</t>
  </si>
  <si>
    <t>MEJORAMIENTO DE LA CALIDAD</t>
  </si>
  <si>
    <t>CONTROL INTERNO</t>
  </si>
  <si>
    <t>VICERRECTORIA ACADEMICA</t>
  </si>
  <si>
    <t>CENTRO DE INVESTIGACION</t>
  </si>
  <si>
    <t>SECRETARIA GENERAL</t>
  </si>
  <si>
    <t>REPRESENTACION JURIDICA Y LEGAL</t>
  </si>
  <si>
    <t>GESTION ADMINISTRATIVA Y LEGAL</t>
  </si>
  <si>
    <t>REGISTRO Y CONTROL</t>
  </si>
  <si>
    <t>INVENTARIO Y RECURSOS FISICOS</t>
  </si>
  <si>
    <t>COMPRAS Y ALMACEN</t>
  </si>
  <si>
    <t>EQUIPOS DE APOYO</t>
  </si>
  <si>
    <t>PROCESOS</t>
  </si>
  <si>
    <t>MACROPROCESOS</t>
  </si>
  <si>
    <t>RESPONSABLE</t>
  </si>
  <si>
    <t>OSCAR VERGARA BAJAIRE</t>
  </si>
  <si>
    <t>RUTH MONGUA</t>
  </si>
  <si>
    <t>VANESA TAPIA</t>
  </si>
  <si>
    <t>TOTAL</t>
  </si>
  <si>
    <t>CUMPLIMIENTO</t>
  </si>
  <si>
    <t>FABIAN SABELE</t>
  </si>
  <si>
    <t>AMPARO DIAZ BONFANTE</t>
  </si>
  <si>
    <t xml:space="preserve">EMILIA POLO </t>
  </si>
  <si>
    <t>OMAR CIFUENTES</t>
  </si>
  <si>
    <t>CINDY VASQUEZ ARRIETA</t>
  </si>
  <si>
    <t>INTERACION NACIONAL E INTERNACIONAL</t>
  </si>
  <si>
    <t>FLOR MARIA PEREZ</t>
  </si>
  <si>
    <t>GESTION DE LA COMUNICACIÓN Y PROMOCION</t>
  </si>
  <si>
    <t>YESENIA CARRILLO</t>
  </si>
  <si>
    <t>NELLY CARRANZA SERRANO</t>
  </si>
  <si>
    <t>SEGUIMIENTO CONTROL Y EVALUCAION</t>
  </si>
  <si>
    <t>No estuvo en la programacion de auditoria 2021</t>
  </si>
  <si>
    <t>Plan de mejoras cerrados</t>
  </si>
  <si>
    <t>VIRGINIA ACEVEDO</t>
  </si>
  <si>
    <t>RUBEN ROMERO</t>
  </si>
  <si>
    <t>YEIMI VILARO</t>
  </si>
  <si>
    <t>DIRECCIONES ACADEMICAS, COORDINADORES DE CENTROS</t>
  </si>
  <si>
    <t>|</t>
  </si>
  <si>
    <t>INSTITUCION UNIVERSITARIA MAYOR DE CARTAGENA</t>
  </si>
  <si>
    <t>KIMBERLY BARRIOS BUENO</t>
  </si>
  <si>
    <t>JHONATAN CAMPO</t>
  </si>
  <si>
    <t>DIANA ROMERO</t>
  </si>
  <si>
    <t>DIRECCION DE GESTION DOCUMENTAL</t>
  </si>
  <si>
    <t>DIRECCION DE  ADMISIONES REGISTRO Y CONTROL</t>
  </si>
  <si>
    <t>DIRECCION DEL TALENTO HUMANO</t>
  </si>
  <si>
    <t>DIRECCION DE CONTRATACIÓN</t>
  </si>
  <si>
    <t xml:space="preserve">GESTION FINANCIERA </t>
  </si>
  <si>
    <t>PLANEACION INSTITUCIONAL</t>
  </si>
  <si>
    <t>DIRECCIÓN DE LA PLANEACION  Y MEJORAMIENTO  DE LA CALIDAD</t>
  </si>
  <si>
    <t>DECANATURA DE ADMINISTRACION Y TURISMO</t>
  </si>
  <si>
    <t>DECANATURA  DE ARQUITECTURA  E INGENIERIA</t>
  </si>
  <si>
    <t xml:space="preserve">DECANATURA DE CIENCIAS SOCIALES Y EDUCACION </t>
  </si>
  <si>
    <t xml:space="preserve">DIRECCION DE BIENESTAR UNIVERSITARIO </t>
  </si>
  <si>
    <t>DIRECCION DE MEDIOS EDUCATIVOS</t>
  </si>
  <si>
    <t>DIRECCION FINANCIERA Y CONTABLE</t>
  </si>
  <si>
    <t>VICERRECTORIA ADMINISTRATIVA Y FINANCIERA</t>
  </si>
  <si>
    <t>DIRECCION DE INFRAESTRUCTURAS-FISICA E INVENTARIOS</t>
  </si>
  <si>
    <t xml:space="preserve">ALBERTO ZABALETA -  </t>
  </si>
  <si>
    <t xml:space="preserve"> EVALUACION POR DEPENDENCIAS 2022</t>
  </si>
  <si>
    <t>EDILMA SUAREZ  MARTINEZ</t>
  </si>
  <si>
    <t>Se realizo el Plan de Trabajo, y se apoyo a las diferentes dependencias en algunos processos, pero los informes se  deben realizar con corte a 30/12/22 EL 30/01/2023.</t>
  </si>
  <si>
    <t>TOTAL CUMPLIMIENTO DEPENDENCIAS</t>
  </si>
  <si>
    <t>% DE CUMPLIMIENTO DEL MACROPROCESO</t>
  </si>
  <si>
    <t>Se realizo seguimiemto normativo, identifciando algunas falencias, se realizaron recomendaciones con las cuales se subsanaron las incorrecciones.</t>
  </si>
  <si>
    <t>Se audito se evidenciaron falencias que fueran subsanadas en el ejercicio de la auditoria.</t>
  </si>
  <si>
    <t>RELACIONAMIENTO CON EL SECTOR EXTERNO</t>
  </si>
  <si>
    <t>No se hizo auditoria, se hizo acompañamiento a los planes de Accion, y Anticorrupcion y atencion al ciudadano- se le rindio el ITA.</t>
  </si>
  <si>
    <t>RAFAEL HERAZO BELTRAN</t>
  </si>
  <si>
    <t>Se audito pero hizo falta entrega de información, hay un plan de mejoras</t>
  </si>
  <si>
    <t xml:space="preserve">Se realizo Auditoria,  con plan de Mejoramiento, pero se cerro porque la informacion faltante corresponde a un contrato que se estaba ofertando. </t>
  </si>
  <si>
    <t>Se realizo  auditoria y se hicieron las correciones en el ejercicio de la misma.</t>
  </si>
  <si>
    <t>Se realizo Auditoria con plan de Mejoras abierto a la fecha.</t>
  </si>
  <si>
    <t>se realizo auditoria  y  seguimiento al PAAC, y al consumo de tinta y papel Institucional.</t>
  </si>
  <si>
    <t>PROYECTO DE SEGUIMIENTO COMPETENCIAS GENERICAS Y PLAN LECTOR</t>
  </si>
  <si>
    <t xml:space="preserve">MAYRA VELAZCO - JUAN SEBASTIAN GUTIERREZ </t>
  </si>
  <si>
    <t>La oficina de Planeacion Institucional no estuvo en la programacion de auditoria de CI 2022.                                   Se realizo acompañamiento en la planifciación de los auditores para Sic, y en los Planes de Accion, Anticorrupción y del Furag.</t>
  </si>
  <si>
    <t>Se realizo la auditoria y se entrego informe a vicerrectoria academica con recomendaciones</t>
  </si>
  <si>
    <t>Plan de Mejoras cerrados</t>
  </si>
  <si>
    <t>Se realizo seguimiento al proceso de prestamos de equipos a estudinates  y administrativos, e inventario de recibido y entrega de las camisetas entregadas a estudiantes benficiados con informe.</t>
  </si>
  <si>
    <t>MARY BRIGITTE CALDERON</t>
  </si>
  <si>
    <t>Se inicio la Auditoria  solo se entregaron una muestra de la contratacion, no hubo mas entrega de la informacion solicitada, para su revision.</t>
  </si>
  <si>
    <t>No estuvo en la programacion de auditoria 2022,  se le realizo acompañamiento y asesoria en la elaboracion del informe de Gestion para el empalme e inventario de bienes muebles</t>
  </si>
  <si>
    <t>Se realizo Auditoria, con plan de Mejoras, y recomendaciones, presentando incorrecciones en la publicación de los estados financieros en el sitio web Institucional.</t>
  </si>
  <si>
    <t>No  entrego informacion relacionada con infraestructura fisica (inmueble).</t>
  </si>
  <si>
    <t>Entrego inventario en medios magneticos,a la oficina CI, la cual realizo el inventario de bienes muebles,  en la trazabilidad de infraestructura fisica, se realizaron seguimiento al plan de mantenimiento que estaba desactualizo, por las obras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</si>
</sst>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0.00;[Red]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Black"/>
      <family val="2"/>
    </font>
    <font>
      <b/>
      <sz val="10"/>
      <color theme="1"/>
      <name val="Arial Black"/>
      <family val="2"/>
    </font>
    <font>
      <sz val="12"/>
      <color theme="1"/>
      <name val="Calibri"/>
      <family val="2"/>
      <scheme val="minor"/>
    </font>
    <font>
      <b/>
      <sz val="12"/>
      <name val="Bodoni MT Black"/>
      <family val="1"/>
    </font>
    <font>
      <sz val="12"/>
      <color theme="1"/>
      <name val="Bodoni MT Black"/>
      <family val="1"/>
    </font>
    <font>
      <b/>
      <sz val="12"/>
      <color rgb="FFC00000"/>
      <name val="Arial"/>
      <family val="2"/>
    </font>
    <font>
      <sz val="10"/>
      <color rgb="FFC00000"/>
      <name val="Arial Black"/>
      <family val="2"/>
    </font>
    <font>
      <b/>
      <sz val="10"/>
      <color theme="1"/>
      <name val="Bodoni MT Black"/>
      <family val="1"/>
    </font>
    <font>
      <sz val="10"/>
      <color theme="1"/>
      <name val="Bodoni MT Black"/>
      <family val="1"/>
    </font>
    <font>
      <b/>
      <sz val="10"/>
      <name val="Arial Black"/>
      <family val="2"/>
    </font>
    <font>
      <b/>
      <sz val="16"/>
      <name val="Bodoni MT Black"/>
      <family val="1"/>
    </font>
    <font>
      <b/>
      <sz val="9"/>
      <color theme="1"/>
      <name val="Arial Black"/>
      <family val="2"/>
    </font>
    <font>
      <b/>
      <sz val="9"/>
      <name val="Arial Black"/>
      <family val="2"/>
    </font>
    <font>
      <sz val="9"/>
      <color theme="1"/>
      <name val="Arial Black"/>
      <family val="2"/>
    </font>
    <font>
      <i/>
      <sz val="11"/>
      <color theme="1"/>
      <name val="Calibri"/>
      <family val="2"/>
      <scheme val="minor"/>
    </font>
    <font>
      <sz val="9"/>
      <color theme="1"/>
      <name val="Calibri"/>
      <family val="2"/>
      <scheme val="minor"/>
    </font>
    <font>
      <b/>
      <sz val="11"/>
      <name val="Calibri"/>
      <family val="2"/>
      <scheme val="minor"/>
    </font>
    <font>
      <b/>
      <sz val="9"/>
      <name val="Calibri"/>
      <family val="2"/>
      <scheme val="minor"/>
    </font>
    <font>
      <sz val="10"/>
      <name val="Arial Black"/>
      <family val="2"/>
    </font>
    <font>
      <b/>
      <sz val="8"/>
      <name val="Arial Black"/>
      <family val="2"/>
    </font>
    <font>
      <sz val="8"/>
      <color theme="1"/>
      <name val="Calibri"/>
      <family val="2"/>
      <scheme val="minor"/>
    </font>
    <font>
      <b/>
      <sz val="8"/>
      <color theme="1"/>
      <name val="Arial Black"/>
      <family val="2"/>
    </font>
    <font>
      <b/>
      <sz val="8"/>
      <color theme="1"/>
      <name val="Arial"/>
      <family val="2"/>
    </font>
    <font>
      <b/>
      <sz val="8"/>
      <name val="Arial"/>
      <family val="2"/>
    </font>
    <font>
      <b/>
      <sz val="8"/>
      <name val="Calibri"/>
      <family val="2"/>
      <scheme val="minor"/>
    </font>
    <font>
      <sz val="8"/>
      <color theme="1"/>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249977111117893"/>
        <bgColor indexed="64"/>
      </patternFill>
    </fill>
  </fills>
  <borders count="12">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90">
    <xf numFmtId="0" fontId="0" fillId="0" borderId="0" xfId="0"/>
    <xf numFmtId="9" fontId="0" fillId="0" borderId="0" xfId="0" applyNumberFormat="1"/>
    <xf numFmtId="0" fontId="0" fillId="0" borderId="0" xfId="0" applyFont="1"/>
    <xf numFmtId="0" fontId="5" fillId="0" borderId="0" xfId="0" applyFont="1"/>
    <xf numFmtId="0" fontId="6" fillId="0" borderId="0" xfId="0" applyFont="1" applyFill="1" applyBorder="1" applyAlignment="1">
      <alignment horizontal="center" vertical="center" wrapText="1"/>
    </xf>
    <xf numFmtId="0" fontId="7" fillId="0" borderId="0" xfId="0" applyFont="1"/>
    <xf numFmtId="0" fontId="3" fillId="4" borderId="7" xfId="0" applyFont="1" applyFill="1" applyBorder="1" applyAlignment="1">
      <alignment horizontal="left" vertical="center" wrapText="1"/>
    </xf>
    <xf numFmtId="0" fontId="0" fillId="4" borderId="3" xfId="0" applyFont="1" applyFill="1" applyBorder="1" applyAlignment="1">
      <alignment horizontal="left" vertical="center"/>
    </xf>
    <xf numFmtId="9" fontId="0" fillId="0" borderId="0" xfId="0" applyNumberFormat="1" applyFont="1"/>
    <xf numFmtId="0" fontId="3" fillId="7" borderId="3" xfId="0" applyFont="1" applyFill="1" applyBorder="1" applyAlignment="1" applyProtection="1">
      <alignment horizontal="center" vertical="center"/>
    </xf>
    <xf numFmtId="2" fontId="2" fillId="3" borderId="3" xfId="2" applyNumberFormat="1" applyFont="1" applyFill="1" applyBorder="1" applyAlignment="1">
      <alignment horizontal="center" vertical="center"/>
    </xf>
    <xf numFmtId="2" fontId="0" fillId="0" borderId="0" xfId="0" applyNumberFormat="1" applyFont="1"/>
    <xf numFmtId="164" fontId="3" fillId="3" borderId="3" xfId="0" applyNumberFormat="1" applyFont="1" applyFill="1" applyBorder="1" applyAlignment="1">
      <alignment horizontal="center" vertical="center"/>
    </xf>
    <xf numFmtId="9" fontId="3" fillId="5" borderId="3" xfId="1" applyFont="1" applyFill="1" applyBorder="1" applyAlignment="1">
      <alignment horizontal="center" vertical="center" wrapText="1"/>
    </xf>
    <xf numFmtId="0" fontId="8" fillId="4" borderId="3" xfId="0" applyFont="1" applyFill="1" applyBorder="1" applyAlignment="1">
      <alignment wrapText="1"/>
    </xf>
    <xf numFmtId="9" fontId="3" fillId="3" borderId="3" xfId="0" applyNumberFormat="1" applyFont="1" applyFill="1" applyBorder="1" applyAlignment="1">
      <alignment horizontal="center" vertical="center" wrapText="1"/>
    </xf>
    <xf numFmtId="0" fontId="4" fillId="7" borderId="4" xfId="0" applyFont="1" applyFill="1" applyBorder="1" applyAlignment="1">
      <alignment horizontal="center" vertical="center"/>
    </xf>
    <xf numFmtId="0" fontId="9" fillId="0" borderId="0" xfId="0" applyFont="1"/>
    <xf numFmtId="0" fontId="12" fillId="7" borderId="3" xfId="0" applyFont="1" applyFill="1" applyBorder="1" applyAlignment="1">
      <alignment horizontal="center" vertical="center" wrapText="1"/>
    </xf>
    <xf numFmtId="9" fontId="12" fillId="5" borderId="1" xfId="1" applyFont="1" applyFill="1" applyBorder="1" applyAlignment="1">
      <alignment horizontal="center" vertical="center" wrapText="1"/>
    </xf>
    <xf numFmtId="9" fontId="12" fillId="5" borderId="3" xfId="1" applyFont="1" applyFill="1" applyBorder="1" applyAlignment="1">
      <alignment horizontal="center" vertical="center" wrapText="1"/>
    </xf>
    <xf numFmtId="9" fontId="4" fillId="5" borderId="3" xfId="1" applyFont="1" applyFill="1" applyBorder="1" applyAlignment="1">
      <alignment horizontal="center" vertical="center" wrapText="1"/>
    </xf>
    <xf numFmtId="0" fontId="15" fillId="7" borderId="3" xfId="0" applyFont="1" applyFill="1" applyBorder="1" applyAlignment="1">
      <alignment horizontal="center" vertical="center" wrapText="1"/>
    </xf>
    <xf numFmtId="9" fontId="0" fillId="0" borderId="0" xfId="1" applyFont="1" applyAlignment="1">
      <alignment horizontal="center" vertical="center"/>
    </xf>
    <xf numFmtId="0" fontId="17" fillId="0" borderId="0" xfId="0" applyFont="1"/>
    <xf numFmtId="9" fontId="12" fillId="5" borderId="1" xfId="1" applyFont="1" applyFill="1" applyBorder="1" applyAlignment="1">
      <alignment horizontal="center" vertical="center"/>
    </xf>
    <xf numFmtId="0" fontId="18" fillId="0" borderId="0" xfId="0" applyFont="1"/>
    <xf numFmtId="0" fontId="14" fillId="7" borderId="8" xfId="0" applyFont="1" applyFill="1" applyBorder="1" applyAlignment="1" applyProtection="1">
      <alignment horizontal="center" vertical="center"/>
    </xf>
    <xf numFmtId="0" fontId="14" fillId="2" borderId="3" xfId="0" applyFont="1" applyFill="1" applyBorder="1" applyAlignment="1">
      <alignment horizontal="center" vertical="center" wrapText="1"/>
    </xf>
    <xf numFmtId="9" fontId="3" fillId="9" borderId="11" xfId="1" applyNumberFormat="1" applyFont="1" applyFill="1" applyBorder="1" applyAlignment="1">
      <alignment horizontal="center" vertical="center"/>
    </xf>
    <xf numFmtId="0" fontId="16" fillId="9" borderId="3" xfId="0" applyFont="1" applyFill="1" applyBorder="1" applyAlignment="1">
      <alignment horizontal="center" vertical="top" wrapText="1"/>
    </xf>
    <xf numFmtId="9" fontId="3" fillId="9" borderId="3" xfId="1" applyFont="1" applyFill="1" applyBorder="1" applyAlignment="1">
      <alignment horizontal="center" vertical="center"/>
    </xf>
    <xf numFmtId="0" fontId="2" fillId="0" borderId="0" xfId="0" applyFont="1"/>
    <xf numFmtId="0" fontId="19" fillId="0" borderId="0" xfId="0" applyFont="1"/>
    <xf numFmtId="0" fontId="20" fillId="0" borderId="0" xfId="0" applyFont="1"/>
    <xf numFmtId="2" fontId="12" fillId="0" borderId="0" xfId="0" applyNumberFormat="1" applyFont="1"/>
    <xf numFmtId="9" fontId="15" fillId="5" borderId="3" xfId="1" applyFont="1" applyFill="1" applyBorder="1" applyAlignment="1">
      <alignment horizontal="center" vertical="center" wrapText="1"/>
    </xf>
    <xf numFmtId="0" fontId="25" fillId="2" borderId="8" xfId="0" applyFont="1" applyFill="1" applyBorder="1" applyAlignment="1">
      <alignment horizontal="left" vertical="center" wrapText="1"/>
    </xf>
    <xf numFmtId="0" fontId="25" fillId="6" borderId="3" xfId="0" applyFont="1" applyFill="1" applyBorder="1" applyAlignment="1">
      <alignment vertical="center" wrapText="1"/>
    </xf>
    <xf numFmtId="0" fontId="26" fillId="6" borderId="3" xfId="0" applyFont="1" applyFill="1" applyBorder="1" applyAlignment="1">
      <alignment vertical="center" wrapText="1"/>
    </xf>
    <xf numFmtId="0" fontId="25" fillId="4" borderId="3" xfId="0" applyFont="1" applyFill="1" applyBorder="1" applyAlignment="1">
      <alignment vertical="center" wrapText="1"/>
    </xf>
    <xf numFmtId="0" fontId="26" fillId="4" borderId="3" xfId="0" applyFont="1" applyFill="1" applyBorder="1" applyAlignment="1">
      <alignment vertical="center" wrapText="1"/>
    </xf>
    <xf numFmtId="0" fontId="25" fillId="8" borderId="3" xfId="0" applyFont="1" applyFill="1" applyBorder="1" applyAlignment="1">
      <alignment vertical="center" wrapText="1"/>
    </xf>
    <xf numFmtId="0" fontId="23" fillId="0" borderId="0" xfId="0" applyFont="1" applyAlignment="1">
      <alignment horizontal="left"/>
    </xf>
    <xf numFmtId="0" fontId="22" fillId="7" borderId="3"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5"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4" fillId="4" borderId="7"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8" borderId="7" xfId="0" applyFont="1" applyFill="1" applyBorder="1" applyAlignment="1">
      <alignment horizontal="left" vertical="center" wrapText="1"/>
    </xf>
    <xf numFmtId="0" fontId="24" fillId="8" borderId="5" xfId="0" applyFont="1" applyFill="1" applyBorder="1" applyAlignment="1">
      <alignment horizontal="left" vertical="center" wrapText="1"/>
    </xf>
    <xf numFmtId="0" fontId="27" fillId="0" borderId="0" xfId="0" applyFont="1" applyAlignment="1">
      <alignment horizontal="left"/>
    </xf>
    <xf numFmtId="0" fontId="15" fillId="7" borderId="3" xfId="0" applyFont="1" applyFill="1" applyBorder="1" applyAlignment="1">
      <alignment horizontal="center" vertical="center"/>
    </xf>
    <xf numFmtId="9" fontId="15" fillId="5" borderId="1" xfId="1" applyFont="1" applyFill="1" applyBorder="1" applyAlignment="1">
      <alignment horizontal="center" vertical="center" wrapText="1"/>
    </xf>
    <xf numFmtId="9" fontId="14" fillId="5" borderId="3" xfId="1" applyFont="1" applyFill="1" applyBorder="1" applyAlignment="1">
      <alignment horizontal="center" vertical="center" wrapText="1"/>
    </xf>
    <xf numFmtId="0" fontId="28" fillId="0" borderId="0" xfId="0" applyFont="1" applyAlignment="1">
      <alignment vertical="center"/>
    </xf>
    <xf numFmtId="9" fontId="21" fillId="0" borderId="0" xfId="1" applyFont="1" applyAlignment="1">
      <alignment horizontal="center"/>
    </xf>
    <xf numFmtId="9" fontId="15" fillId="5" borderId="4" xfId="1" applyFont="1" applyFill="1" applyBorder="1" applyAlignment="1">
      <alignment horizontal="center" vertical="center" wrapText="1"/>
    </xf>
    <xf numFmtId="9" fontId="15" fillId="5" borderId="2" xfId="1" applyFont="1" applyFill="1" applyBorder="1" applyAlignment="1">
      <alignment horizontal="center" vertical="center" wrapText="1"/>
    </xf>
    <xf numFmtId="0" fontId="25" fillId="8" borderId="4" xfId="0" applyFont="1" applyFill="1" applyBorder="1" applyAlignment="1">
      <alignment horizontal="left" vertical="center" wrapText="1"/>
    </xf>
    <xf numFmtId="0" fontId="25" fillId="8" borderId="2" xfId="0" applyFont="1" applyFill="1" applyBorder="1" applyAlignment="1">
      <alignment horizontal="left" vertical="center" wrapText="1"/>
    </xf>
    <xf numFmtId="0" fontId="10" fillId="0" borderId="0" xfId="0" applyFont="1" applyAlignment="1">
      <alignment horizontal="center"/>
    </xf>
    <xf numFmtId="0" fontId="4" fillId="2" borderId="8"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3" fillId="0" borderId="0" xfId="0" applyFont="1" applyFill="1" applyBorder="1" applyAlignment="1">
      <alignment horizontal="center" vertical="center" wrapText="1"/>
    </xf>
    <xf numFmtId="0" fontId="4" fillId="4" borderId="4"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4" fillId="4" borderId="2" xfId="0" applyFont="1" applyFill="1" applyBorder="1" applyAlignment="1">
      <alignment horizontal="center" vertical="center" textRotation="90" wrapText="1"/>
    </xf>
    <xf numFmtId="0" fontId="14" fillId="8" borderId="4"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1" fillId="0" borderId="0" xfId="0" applyFont="1" applyAlignment="1">
      <alignment horizontal="center"/>
    </xf>
    <xf numFmtId="0" fontId="25" fillId="2" borderId="4"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4" fillId="6" borderId="4" xfId="0" applyFont="1" applyFill="1" applyBorder="1" applyAlignment="1">
      <alignment horizontal="center" vertical="center" textRotation="90" wrapText="1"/>
    </xf>
    <xf numFmtId="0" fontId="4" fillId="6" borderId="1" xfId="0" applyFont="1" applyFill="1" applyBorder="1" applyAlignment="1">
      <alignment horizontal="center" vertical="center" textRotation="90" wrapText="1"/>
    </xf>
    <xf numFmtId="0" fontId="4" fillId="6" borderId="2" xfId="0" applyFont="1" applyFill="1" applyBorder="1" applyAlignment="1">
      <alignment horizontal="center" vertical="center" textRotation="90"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24" fillId="8" borderId="4" xfId="0" applyFont="1" applyFill="1" applyBorder="1" applyAlignment="1">
      <alignment horizontal="left" vertical="center" wrapText="1"/>
    </xf>
    <xf numFmtId="0" fontId="24" fillId="8" borderId="2" xfId="0" applyFont="1" applyFill="1" applyBorder="1" applyAlignment="1">
      <alignment horizontal="left" vertical="center" wrapText="1"/>
    </xf>
    <xf numFmtId="9" fontId="12" fillId="5" borderId="4" xfId="1" applyFont="1" applyFill="1" applyBorder="1" applyAlignment="1">
      <alignment horizontal="center" vertical="center" wrapText="1"/>
    </xf>
    <xf numFmtId="9" fontId="12" fillId="5" borderId="2" xfId="1" applyFont="1" applyFill="1" applyBorder="1" applyAlignment="1">
      <alignment horizontal="center" vertical="center" wrapText="1"/>
    </xf>
  </cellXfs>
  <cellStyles count="3">
    <cellStyle name="Moneda [0]" xfId="2" builtinId="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topLeftCell="A8" workbookViewId="0">
      <selection activeCell="D11" sqref="D11"/>
    </sheetView>
  </sheetViews>
  <sheetFormatPr baseColWidth="10" defaultRowHeight="15.75" x14ac:dyDescent="0.3"/>
  <cols>
    <col min="1" max="1" width="20.42578125" customWidth="1"/>
    <col min="2" max="2" width="19.85546875" style="26" customWidth="1"/>
    <col min="3" max="3" width="22" style="43" customWidth="1"/>
    <col min="4" max="4" width="18.140625" style="17" customWidth="1"/>
    <col min="5" max="5" width="19" style="26" customWidth="1"/>
    <col min="6" max="6" width="28" style="58" customWidth="1"/>
    <col min="7" max="7" width="18.7109375" customWidth="1"/>
    <col min="8" max="8" width="20.7109375" customWidth="1"/>
  </cols>
  <sheetData>
    <row r="1" spans="1:9" ht="16.5" x14ac:dyDescent="0.3">
      <c r="A1" s="3" t="s">
        <v>40</v>
      </c>
      <c r="G1" s="3"/>
      <c r="H1" s="3"/>
    </row>
    <row r="2" spans="1:9" ht="16.5" x14ac:dyDescent="0.3">
      <c r="A2" s="3"/>
      <c r="G2" s="3"/>
      <c r="H2" s="3"/>
    </row>
    <row r="3" spans="1:9" ht="18" customHeight="1" x14ac:dyDescent="0.25">
      <c r="A3" s="3"/>
      <c r="B3" s="67" t="s">
        <v>41</v>
      </c>
      <c r="C3" s="67"/>
      <c r="D3" s="67"/>
      <c r="E3" s="67"/>
      <c r="F3" s="67"/>
      <c r="G3" s="4"/>
      <c r="H3" s="3"/>
    </row>
    <row r="4" spans="1:9" x14ac:dyDescent="0.25">
      <c r="A4" s="3"/>
      <c r="B4" s="64" t="s">
        <v>0</v>
      </c>
      <c r="C4" s="64"/>
      <c r="D4" s="64"/>
      <c r="E4" s="64"/>
      <c r="F4" s="64"/>
      <c r="G4" s="5"/>
      <c r="H4" s="3"/>
    </row>
    <row r="5" spans="1:9" ht="16.5" x14ac:dyDescent="0.3">
      <c r="A5" s="3"/>
      <c r="G5" s="5"/>
      <c r="H5" s="3"/>
    </row>
    <row r="6" spans="1:9" ht="17.45" customHeight="1" x14ac:dyDescent="0.25">
      <c r="A6" s="3"/>
      <c r="C6" s="74" t="s">
        <v>61</v>
      </c>
      <c r="D6" s="74"/>
      <c r="E6" s="74"/>
      <c r="G6" s="3"/>
      <c r="H6" s="3"/>
    </row>
    <row r="7" spans="1:9" ht="16.5" x14ac:dyDescent="0.3">
      <c r="A7" s="3"/>
      <c r="G7" s="3"/>
      <c r="H7" s="3"/>
    </row>
    <row r="8" spans="1:9" ht="17.25" thickBot="1" x14ac:dyDescent="0.35">
      <c r="A8" s="3"/>
      <c r="G8" s="3"/>
      <c r="H8" s="3"/>
    </row>
    <row r="9" spans="1:9" ht="43.5" thickBot="1" x14ac:dyDescent="0.3">
      <c r="A9" s="9" t="s">
        <v>16</v>
      </c>
      <c r="B9" s="27" t="s">
        <v>15</v>
      </c>
      <c r="C9" s="44" t="s">
        <v>14</v>
      </c>
      <c r="D9" s="18" t="s">
        <v>2</v>
      </c>
      <c r="E9" s="55" t="s">
        <v>17</v>
      </c>
      <c r="F9" s="16" t="s">
        <v>1</v>
      </c>
      <c r="G9" s="22" t="s">
        <v>64</v>
      </c>
      <c r="H9" s="30" t="s">
        <v>65</v>
      </c>
    </row>
    <row r="10" spans="1:9" ht="66" customHeight="1" thickBot="1" x14ac:dyDescent="0.3">
      <c r="A10" s="65" t="s">
        <v>3</v>
      </c>
      <c r="B10" s="79" t="s">
        <v>51</v>
      </c>
      <c r="C10" s="45" t="s">
        <v>50</v>
      </c>
      <c r="D10" s="25">
        <v>0.9</v>
      </c>
      <c r="E10" s="60" t="s">
        <v>42</v>
      </c>
      <c r="F10" s="75" t="s">
        <v>78</v>
      </c>
      <c r="G10" s="2"/>
    </row>
    <row r="11" spans="1:9" ht="64.5" customHeight="1" thickBot="1" x14ac:dyDescent="0.3">
      <c r="A11" s="66"/>
      <c r="B11" s="80"/>
      <c r="C11" s="45" t="s">
        <v>4</v>
      </c>
      <c r="D11" s="20">
        <v>0.9</v>
      </c>
      <c r="E11" s="61"/>
      <c r="F11" s="76"/>
      <c r="H11" s="2"/>
    </row>
    <row r="12" spans="1:9" ht="87.75" customHeight="1" thickBot="1" x14ac:dyDescent="0.3">
      <c r="A12" s="66"/>
      <c r="B12" s="28" t="s">
        <v>33</v>
      </c>
      <c r="C12" s="46" t="s">
        <v>5</v>
      </c>
      <c r="D12" s="20">
        <v>0.95</v>
      </c>
      <c r="E12" s="36" t="s">
        <v>32</v>
      </c>
      <c r="F12" s="37" t="s">
        <v>63</v>
      </c>
      <c r="G12" s="15">
        <f>D10+D11+D12</f>
        <v>2.75</v>
      </c>
      <c r="H12" s="29">
        <f>(D10+D11+D12)/3</f>
        <v>0.91666666666666663</v>
      </c>
      <c r="I12" s="23"/>
    </row>
    <row r="13" spans="1:9" ht="68.25" thickBot="1" x14ac:dyDescent="0.3">
      <c r="A13" s="81" t="s">
        <v>6</v>
      </c>
      <c r="B13" s="84" t="s">
        <v>39</v>
      </c>
      <c r="C13" s="47" t="s">
        <v>52</v>
      </c>
      <c r="D13" s="19">
        <v>1</v>
      </c>
      <c r="E13" s="56" t="s">
        <v>25</v>
      </c>
      <c r="F13" s="38" t="s">
        <v>66</v>
      </c>
      <c r="G13" s="2"/>
      <c r="H13" s="2"/>
      <c r="I13" s="24"/>
    </row>
    <row r="14" spans="1:9" ht="39" thickBot="1" x14ac:dyDescent="0.3">
      <c r="A14" s="82"/>
      <c r="B14" s="84"/>
      <c r="C14" s="47" t="s">
        <v>53</v>
      </c>
      <c r="D14" s="20">
        <v>1</v>
      </c>
      <c r="E14" s="36" t="s">
        <v>24</v>
      </c>
      <c r="F14" s="38" t="s">
        <v>35</v>
      </c>
      <c r="G14" s="2"/>
      <c r="H14" s="2"/>
    </row>
    <row r="15" spans="1:9" ht="39" thickBot="1" x14ac:dyDescent="0.3">
      <c r="A15" s="82"/>
      <c r="B15" s="84"/>
      <c r="C15" s="48" t="s">
        <v>54</v>
      </c>
      <c r="D15" s="19">
        <v>1</v>
      </c>
      <c r="E15" s="56" t="s">
        <v>23</v>
      </c>
      <c r="F15" s="38" t="s">
        <v>35</v>
      </c>
      <c r="G15" s="2"/>
      <c r="H15" s="2"/>
    </row>
    <row r="16" spans="1:9" ht="34.5" thickBot="1" x14ac:dyDescent="0.3">
      <c r="A16" s="82"/>
      <c r="B16" s="84"/>
      <c r="C16" s="47" t="s">
        <v>7</v>
      </c>
      <c r="D16" s="20">
        <v>1</v>
      </c>
      <c r="E16" s="36" t="s">
        <v>26</v>
      </c>
      <c r="F16" s="38" t="s">
        <v>67</v>
      </c>
      <c r="G16" s="2"/>
      <c r="H16" s="2"/>
    </row>
    <row r="17" spans="1:19" ht="39" thickBot="1" x14ac:dyDescent="0.3">
      <c r="A17" s="82"/>
      <c r="B17" s="84"/>
      <c r="C17" s="47" t="s">
        <v>68</v>
      </c>
      <c r="D17" s="19">
        <v>1</v>
      </c>
      <c r="E17" s="56" t="s">
        <v>43</v>
      </c>
      <c r="F17" s="38" t="s">
        <v>67</v>
      </c>
      <c r="G17" s="2"/>
      <c r="H17" s="2"/>
    </row>
    <row r="18" spans="1:19" ht="89.25" customHeight="1" thickBot="1" x14ac:dyDescent="0.3">
      <c r="A18" s="82"/>
      <c r="B18" s="84"/>
      <c r="C18" s="48" t="s">
        <v>55</v>
      </c>
      <c r="D18" s="20">
        <v>0.8</v>
      </c>
      <c r="E18" s="36" t="s">
        <v>27</v>
      </c>
      <c r="F18" s="39" t="s">
        <v>81</v>
      </c>
      <c r="G18" s="2"/>
      <c r="H18" s="2"/>
    </row>
    <row r="19" spans="1:19" ht="45" customHeight="1" thickBot="1" x14ac:dyDescent="0.3">
      <c r="A19" s="82"/>
      <c r="B19" s="84"/>
      <c r="C19" s="47" t="s">
        <v>28</v>
      </c>
      <c r="D19" s="19">
        <v>1</v>
      </c>
      <c r="E19" s="56" t="s">
        <v>44</v>
      </c>
      <c r="F19" s="38" t="s">
        <v>80</v>
      </c>
      <c r="G19" s="2"/>
      <c r="H19" s="2"/>
    </row>
    <row r="20" spans="1:19" ht="72.75" customHeight="1" thickBot="1" x14ac:dyDescent="0.3">
      <c r="A20" s="82"/>
      <c r="B20" s="84"/>
      <c r="C20" s="49" t="s">
        <v>76</v>
      </c>
      <c r="D20" s="20">
        <v>1</v>
      </c>
      <c r="E20" s="36" t="s">
        <v>77</v>
      </c>
      <c r="F20" s="38" t="s">
        <v>79</v>
      </c>
      <c r="G20" s="2"/>
      <c r="H20" s="2"/>
    </row>
    <row r="21" spans="1:19" ht="57" thickBot="1" x14ac:dyDescent="0.3">
      <c r="A21" s="82"/>
      <c r="B21" s="84"/>
      <c r="C21" s="49" t="s">
        <v>30</v>
      </c>
      <c r="D21" s="20">
        <v>0.6</v>
      </c>
      <c r="E21" s="36" t="s">
        <v>31</v>
      </c>
      <c r="F21" s="38" t="s">
        <v>69</v>
      </c>
      <c r="G21" s="8"/>
      <c r="H21" s="11"/>
    </row>
    <row r="22" spans="1:19" ht="54.75" customHeight="1" thickBot="1" x14ac:dyDescent="0.3">
      <c r="A22" s="83"/>
      <c r="B22" s="85"/>
      <c r="C22" s="49" t="s">
        <v>56</v>
      </c>
      <c r="D22" s="20">
        <v>0.8</v>
      </c>
      <c r="E22" s="36" t="s">
        <v>29</v>
      </c>
      <c r="F22" s="38" t="s">
        <v>84</v>
      </c>
      <c r="G22" s="10">
        <f>D13+D14+D15+D16+D17+D18+D19+D20+D21+D22</f>
        <v>9.2000000000000011</v>
      </c>
      <c r="H22" s="31">
        <f>G22/10</f>
        <v>0.92000000000000015</v>
      </c>
    </row>
    <row r="23" spans="1:19" ht="39" thickBot="1" x14ac:dyDescent="0.3">
      <c r="A23" s="68" t="s">
        <v>8</v>
      </c>
      <c r="B23" s="77" t="s">
        <v>9</v>
      </c>
      <c r="C23" s="50" t="s">
        <v>10</v>
      </c>
      <c r="D23" s="20">
        <v>0.7</v>
      </c>
      <c r="E23" s="36" t="s">
        <v>70</v>
      </c>
      <c r="F23" s="40" t="s">
        <v>71</v>
      </c>
      <c r="G23" s="2"/>
      <c r="H23" s="2"/>
    </row>
    <row r="24" spans="1:19" ht="45.75" hidden="1" customHeight="1" thickBot="1" x14ac:dyDescent="0.3">
      <c r="A24" s="69"/>
      <c r="B24" s="78"/>
      <c r="C24" s="50" t="s">
        <v>11</v>
      </c>
      <c r="D24" s="20">
        <v>0</v>
      </c>
      <c r="E24" s="36" t="s">
        <v>20</v>
      </c>
      <c r="F24" s="40" t="s">
        <v>34</v>
      </c>
      <c r="G24" s="2"/>
      <c r="H24" s="2"/>
    </row>
    <row r="25" spans="1:19" ht="85.5" customHeight="1" thickBot="1" x14ac:dyDescent="0.3">
      <c r="A25" s="69"/>
      <c r="B25" s="78"/>
      <c r="C25" s="51" t="s">
        <v>45</v>
      </c>
      <c r="D25" s="19">
        <v>0.4</v>
      </c>
      <c r="E25" s="56" t="s">
        <v>82</v>
      </c>
      <c r="F25" s="40" t="s">
        <v>72</v>
      </c>
      <c r="G25" s="8"/>
      <c r="H25" s="2"/>
    </row>
    <row r="26" spans="1:19" ht="66.75" customHeight="1" thickBot="1" x14ac:dyDescent="0.3">
      <c r="A26" s="69"/>
      <c r="B26" s="78"/>
      <c r="C26" s="50" t="s">
        <v>46</v>
      </c>
      <c r="D26" s="20">
        <v>1</v>
      </c>
      <c r="E26" s="36" t="s">
        <v>19</v>
      </c>
      <c r="F26" s="40" t="s">
        <v>73</v>
      </c>
      <c r="G26" s="8"/>
      <c r="H26" s="2"/>
    </row>
    <row r="27" spans="1:19" ht="29.25" thickBot="1" x14ac:dyDescent="0.3">
      <c r="A27" s="69"/>
      <c r="B27" s="78"/>
      <c r="C27" s="50" t="s">
        <v>47</v>
      </c>
      <c r="D27" s="21">
        <v>1</v>
      </c>
      <c r="E27" s="57" t="s">
        <v>36</v>
      </c>
      <c r="F27" s="41" t="s">
        <v>74</v>
      </c>
      <c r="G27" s="2"/>
      <c r="H27" s="2"/>
    </row>
    <row r="28" spans="1:19" ht="45.75" thickBot="1" x14ac:dyDescent="0.3">
      <c r="A28" s="69"/>
      <c r="B28" s="78"/>
      <c r="C28" s="52" t="s">
        <v>13</v>
      </c>
      <c r="D28" s="20">
        <v>1</v>
      </c>
      <c r="E28" s="36" t="s">
        <v>38</v>
      </c>
      <c r="F28" s="42" t="s">
        <v>75</v>
      </c>
      <c r="G28" s="2"/>
      <c r="H28" s="2"/>
    </row>
    <row r="29" spans="1:19" ht="63.75" customHeight="1" thickBot="1" x14ac:dyDescent="0.3">
      <c r="A29" s="69"/>
      <c r="B29" s="78"/>
      <c r="C29" s="50" t="s">
        <v>48</v>
      </c>
      <c r="D29" s="20">
        <v>0.6</v>
      </c>
      <c r="E29" s="36" t="s">
        <v>18</v>
      </c>
      <c r="F29" s="40" t="s">
        <v>83</v>
      </c>
      <c r="G29" s="12">
        <f>D23+D25+D26+D27+D28+D29</f>
        <v>4.6999999999999993</v>
      </c>
      <c r="H29" s="31">
        <f>G29/6</f>
        <v>0.78333333333333321</v>
      </c>
      <c r="O29" s="6"/>
      <c r="P29" s="13"/>
      <c r="Q29" s="13"/>
      <c r="R29" s="14"/>
      <c r="S29" s="7"/>
    </row>
    <row r="30" spans="1:19" ht="77.25" customHeight="1" thickBot="1" x14ac:dyDescent="0.3">
      <c r="A30" s="68" t="s">
        <v>58</v>
      </c>
      <c r="B30" s="71" t="s">
        <v>57</v>
      </c>
      <c r="C30" s="52" t="s">
        <v>49</v>
      </c>
      <c r="D30" s="20">
        <v>0.9</v>
      </c>
      <c r="E30" s="36" t="s">
        <v>62</v>
      </c>
      <c r="F30" s="42" t="s">
        <v>85</v>
      </c>
      <c r="G30" s="2"/>
      <c r="H30" s="2"/>
    </row>
    <row r="31" spans="1:19" ht="39" thickBot="1" x14ac:dyDescent="0.3">
      <c r="A31" s="69"/>
      <c r="B31" s="72"/>
      <c r="C31" s="53" t="s">
        <v>59</v>
      </c>
      <c r="D31" s="19">
        <v>0.2</v>
      </c>
      <c r="E31" s="56" t="s">
        <v>60</v>
      </c>
      <c r="F31" s="42" t="s">
        <v>86</v>
      </c>
    </row>
    <row r="32" spans="1:19" ht="116.25" customHeight="1" thickBot="1" x14ac:dyDescent="0.3">
      <c r="A32" s="69"/>
      <c r="B32" s="72"/>
      <c r="C32" s="86" t="s">
        <v>12</v>
      </c>
      <c r="D32" s="88">
        <v>1</v>
      </c>
      <c r="E32" s="60" t="s">
        <v>37</v>
      </c>
      <c r="F32" s="62" t="s">
        <v>87</v>
      </c>
      <c r="H32" s="1"/>
    </row>
    <row r="33" spans="1:8" ht="19.5" thickBot="1" x14ac:dyDescent="0.3">
      <c r="A33" s="70"/>
      <c r="B33" s="73"/>
      <c r="C33" s="87"/>
      <c r="D33" s="89"/>
      <c r="E33" s="61"/>
      <c r="F33" s="63"/>
      <c r="G33" s="12">
        <f>D30+D31+D32+D28</f>
        <v>3.1</v>
      </c>
      <c r="H33" s="31">
        <f>G33/4</f>
        <v>0.77500000000000002</v>
      </c>
    </row>
    <row r="34" spans="1:8" x14ac:dyDescent="0.3">
      <c r="A34" s="32" t="s">
        <v>21</v>
      </c>
      <c r="D34" s="59">
        <f>SUM(D10:D33)</f>
        <v>18.75</v>
      </c>
    </row>
    <row r="35" spans="1:8" x14ac:dyDescent="0.3">
      <c r="A35" s="33" t="s">
        <v>22</v>
      </c>
      <c r="B35" s="34"/>
      <c r="C35" s="54"/>
      <c r="D35" s="35">
        <f>D34/21</f>
        <v>0.8928571428571429</v>
      </c>
    </row>
  </sheetData>
  <mergeCells count="17">
    <mergeCell ref="D32:D33"/>
    <mergeCell ref="E32:E33"/>
    <mergeCell ref="F32:F33"/>
    <mergeCell ref="B4:F4"/>
    <mergeCell ref="A10:A12"/>
    <mergeCell ref="B3:F3"/>
    <mergeCell ref="A30:A33"/>
    <mergeCell ref="B30:B33"/>
    <mergeCell ref="C6:E6"/>
    <mergeCell ref="F10:F11"/>
    <mergeCell ref="A23:A29"/>
    <mergeCell ref="B23:B29"/>
    <mergeCell ref="B10:B11"/>
    <mergeCell ref="E10:E11"/>
    <mergeCell ref="A13:A22"/>
    <mergeCell ref="B13:B22"/>
    <mergeCell ref="C32:C3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Carranza Serrano</dc:creator>
  <cp:lastModifiedBy>Lourdes Triviño Fuentes</cp:lastModifiedBy>
  <dcterms:created xsi:type="dcterms:W3CDTF">2019-12-09T18:17:32Z</dcterms:created>
  <dcterms:modified xsi:type="dcterms:W3CDTF">2023-07-10T19:48:29Z</dcterms:modified>
</cp:coreProperties>
</file>