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hidePivotFieldList="1" defaultThemeVersion="166925"/>
  <mc:AlternateContent xmlns:mc="http://schemas.openxmlformats.org/markup-compatibility/2006">
    <mc:Choice Requires="x15">
      <x15ac:absPath xmlns:x15ac="http://schemas.microsoft.com/office/spreadsheetml/2010/11/ac" url="C:\Users\nacevedo\Desktop\Procedimientos nuevo y actualizados\"/>
    </mc:Choice>
  </mc:AlternateContent>
  <xr:revisionPtr revIDLastSave="0" documentId="8_{E051D1E4-D90B-447F-8C8C-3D680DDB5EA8}" xr6:coauthVersionLast="36" xr6:coauthVersionMax="36" xr10:uidLastSave="{00000000-0000-0000-0000-000000000000}"/>
  <bookViews>
    <workbookView xWindow="0" yWindow="0" windowWidth="28800" windowHeight="12105" xr2:uid="{128E0CB7-9620-4641-AFB6-B7ACDF030007}"/>
  </bookViews>
  <sheets>
    <sheet name="Plan acción" sheetId="1" r:id="rId1"/>
    <sheet name="Plan Desarrollo" sheetId="2" r:id="rId2"/>
    <sheet name="Proyectos" sheetId="4" r:id="rId3"/>
    <sheet name="TD Resultados" sheetId="13" r:id="rId4"/>
    <sheet name="Hoja4" sheetId="15" state="hidden" r:id="rId5"/>
    <sheet name="Hoja2" sheetId="6" state="hidden" r:id="rId6"/>
    <sheet name="Hoja1" sheetId="5" state="hidden" r:id="rId7"/>
  </sheets>
  <definedNames>
    <definedName name="_xlnm._FilterDatabase" localSheetId="6" hidden="1">Hoja1!$E$3:$G$28</definedName>
    <definedName name="_xlnm._FilterDatabase" localSheetId="5" hidden="1">Hoja2!$L$2:$U$60</definedName>
    <definedName name="_xlnm._FilterDatabase" localSheetId="1" hidden="1">'Plan Desarrollo'!$A$5:$U$63</definedName>
    <definedName name="_xlnm._FilterDatabase" localSheetId="3" hidden="1">'TD Resultados'!$E$32:$G$55</definedName>
  </definedNames>
  <calcPr calcId="191029"/>
  <pivotCaches>
    <pivotCache cacheId="0" r:id="rId8"/>
    <pivotCache cacheId="1" r:id="rId9"/>
    <pivotCache cacheId="2" r:id="rId10"/>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3" i="13" l="1"/>
  <c r="G8" i="13" l="1"/>
  <c r="G9" i="13"/>
  <c r="G10" i="13"/>
  <c r="G11" i="13"/>
  <c r="G12" i="13"/>
  <c r="G13" i="13"/>
  <c r="G14" i="13"/>
  <c r="G15" i="13"/>
  <c r="G16" i="13"/>
  <c r="G17" i="13"/>
  <c r="G18" i="13"/>
  <c r="G19" i="13"/>
  <c r="G20" i="13"/>
  <c r="G21" i="13"/>
  <c r="G22" i="13"/>
  <c r="G23" i="13"/>
  <c r="G24" i="13"/>
  <c r="G25" i="13"/>
  <c r="G26" i="13"/>
  <c r="G27" i="13"/>
  <c r="G28" i="13"/>
  <c r="G29" i="13"/>
  <c r="G7" i="13"/>
  <c r="AU3" i="5" l="1"/>
  <c r="AU4" i="5"/>
  <c r="AU5" i="5"/>
  <c r="AU2" i="5"/>
  <c r="AJ5" i="5"/>
  <c r="AK5" i="5"/>
  <c r="AL5" i="5"/>
  <c r="AI5" i="5"/>
  <c r="AK7" i="5" l="1"/>
  <c r="AK8" i="5"/>
  <c r="AL8" i="5" s="1"/>
  <c r="AM8" i="5" s="1"/>
  <c r="AL7" i="5"/>
  <c r="AM7" i="5" s="1"/>
  <c r="G27" i="5" l="1"/>
  <c r="D38" i="5" l="1"/>
  <c r="D37" i="5"/>
  <c r="D36" i="5"/>
  <c r="D35" i="5"/>
  <c r="D34" i="5"/>
  <c r="D33" i="5"/>
  <c r="G28" i="5"/>
  <c r="G26" i="5"/>
  <c r="G25" i="5"/>
  <c r="G24" i="5"/>
  <c r="BL23" i="5"/>
  <c r="G23" i="5"/>
  <c r="K22" i="5"/>
  <c r="G22" i="5"/>
  <c r="K21" i="5"/>
  <c r="G21" i="5"/>
  <c r="K20" i="5"/>
  <c r="G20" i="5"/>
  <c r="K19" i="5"/>
  <c r="G19" i="5"/>
  <c r="K18" i="5"/>
  <c r="G18" i="5"/>
  <c r="K17" i="5"/>
  <c r="G17" i="5"/>
  <c r="K16" i="5"/>
  <c r="G16" i="5"/>
  <c r="K15" i="5"/>
  <c r="G15" i="5"/>
  <c r="K14" i="5"/>
  <c r="G14" i="5"/>
  <c r="K13" i="5"/>
  <c r="G13" i="5"/>
  <c r="K12" i="5"/>
  <c r="G12" i="5"/>
  <c r="K11" i="5"/>
  <c r="G11" i="5"/>
  <c r="K10" i="5"/>
  <c r="G10" i="5"/>
  <c r="K9" i="5"/>
  <c r="G9" i="5"/>
  <c r="K8" i="5"/>
  <c r="G8" i="5"/>
  <c r="K7" i="5"/>
  <c r="G7" i="5"/>
  <c r="K6" i="5"/>
  <c r="G6" i="5"/>
  <c r="K5" i="5"/>
  <c r="G5" i="5"/>
  <c r="K4" i="5"/>
  <c r="G4" i="5"/>
</calcChain>
</file>

<file path=xl/sharedStrings.xml><?xml version="1.0" encoding="utf-8"?>
<sst xmlns="http://schemas.openxmlformats.org/spreadsheetml/2006/main" count="1712" uniqueCount="826">
  <si>
    <t>Proyecto de inversión</t>
  </si>
  <si>
    <t>Presupuesto asignado</t>
  </si>
  <si>
    <t>Presupuesto ejecutado $</t>
  </si>
  <si>
    <t>Presupuesto ejecutado %</t>
  </si>
  <si>
    <t>Proceso responsable</t>
  </si>
  <si>
    <t>Indicador de la meta</t>
  </si>
  <si>
    <t>Programación de la meta de la vigencia  (Valor absoluto)</t>
  </si>
  <si>
    <t>Actividad de proyecto</t>
  </si>
  <si>
    <t>Entregable - Producto</t>
  </si>
  <si>
    <t>Programa Plan de desarrollo institucional</t>
  </si>
  <si>
    <t>Descripción de la meta de plan de desarrollo</t>
  </si>
  <si>
    <t>Indicador Actividad de proyecto</t>
  </si>
  <si>
    <t>Pogramación Cuatrimestre</t>
  </si>
  <si>
    <t>I</t>
  </si>
  <si>
    <t>Cumplimiento Cuatrimestre</t>
  </si>
  <si>
    <t xml:space="preserve">Avance de la actividad en la vigencia </t>
  </si>
  <si>
    <t>Ajustes al plan de acción</t>
  </si>
  <si>
    <t>Observaciones - Evaluación Oficina Planeación</t>
  </si>
  <si>
    <t>Avance Cuatrenio</t>
  </si>
  <si>
    <t>Pogramación Cuatrenio</t>
  </si>
  <si>
    <t>Avance de la meta plan de desarrollo</t>
  </si>
  <si>
    <t>Proyecto</t>
  </si>
  <si>
    <t>Actividades de proyecto</t>
  </si>
  <si>
    <t>Indicador</t>
  </si>
  <si>
    <t>Avance proyecto</t>
  </si>
  <si>
    <t>Ajustes Proyectos</t>
  </si>
  <si>
    <t>Actualizar e Implementar  la politica de gestión documental</t>
  </si>
  <si>
    <t>Diligenciar protocolos de recolección de información estadística</t>
  </si>
  <si>
    <t>Brindar asistencia técnica para Implementar las Tablas de Retención Documetal- TRD</t>
  </si>
  <si>
    <t>Realizar capacitación al personal de la institución sobre la implementación de los instrumentos archivísticos y Procesos Archivísticos</t>
  </si>
  <si>
    <t>Presentar ante Consejo Distrital de archivos las Tabla de Retención Documental - TRD</t>
  </si>
  <si>
    <t>Implementar estrategias para Incrementar la consecución de recursos presupuestales
propios (adicionales a la proyección anual)</t>
  </si>
  <si>
    <t xml:space="preserve">Formalizar convenio interinstitucional con los centros de practicas </t>
  </si>
  <si>
    <t>Estructurar proyecto de atención permanente de Umayor a la comunidad (Barrio la Candelaria)</t>
  </si>
  <si>
    <t xml:space="preserve">Implementar plan de trabajo focalizado </t>
  </si>
  <si>
    <t>Estructurar proyectos de impacto social con las facultades académicas</t>
  </si>
  <si>
    <t>Implementar plan de trabajo de los proyectos con impacto social (con facultades)</t>
  </si>
  <si>
    <t>Preparar y recibir visita del MEN (Programa Trabajo Social)</t>
  </si>
  <si>
    <t>Revisar y validar las condiciones de los programas diseñados (postgrado) (Urbanismo-Cooperación-Intervención)</t>
  </si>
  <si>
    <t>Gestionar visita de pares académicos del programa de Tecnología en Turismo e Idiomas</t>
  </si>
  <si>
    <t>Gestionar visita de pares académicos del programa de Tecnología en Promoción Social</t>
  </si>
  <si>
    <t>Capacitación a miembros de Umayor frente a temas asociados al Sistema Interno de Aseguramiento de la Calidad</t>
  </si>
  <si>
    <t>Actualizar y socializar politica de calidad académica</t>
  </si>
  <si>
    <t>Estructurar e implementar estrategias que permitan realizar seguimiento al egresado con el fin de identificar el impacto en el medio.</t>
  </si>
  <si>
    <t>Estructurar estrategia de red de egresados</t>
  </si>
  <si>
    <t>Diseñar e Implementar plan de trabajo del programa de permanencia (incluye implementación de orientaciones académicas, psicosicial y socioeconomicas entre otras)</t>
  </si>
  <si>
    <t>Aumentar el porcentaje de participación de estudiantes en el programa de calidad de vida Umayor</t>
  </si>
  <si>
    <t>Aumentar el porcentaje de participación de profesores en el programa de calidad de vida Umayor</t>
  </si>
  <si>
    <t>Aumentar el porcentaje de participación de administrativos en el programa de calidad de vida Umayor</t>
  </si>
  <si>
    <t>Aumentar el porcentaje de participación de egresados en el programa de calidad de vida Umayor</t>
  </si>
  <si>
    <t>Diseñar e implemetar cronograma de actividades de deporte y cultura</t>
  </si>
  <si>
    <t>Establecer políticas, procedimientos y directrices para la inclusión de contenido en el repositorio, incluyendo criterios de calidad y revisión, derechos de autor, licencias, etc.</t>
  </si>
  <si>
    <t>Diseñar e implementar estrategias en pro del mejoramiento del resultado de las pruebas TYT</t>
  </si>
  <si>
    <t>Aumentar los promedios globales institucionales de las pruebas saber TYT con respecto al año anterior</t>
  </si>
  <si>
    <t>Diseñar e implementar estrategias en pro del mejoramiento del resultado de las pruebas PRO</t>
  </si>
  <si>
    <t>Aumentar los promedios globales institucionales de las pruebas saber PRO con respecto al año anterior</t>
  </si>
  <si>
    <t>Diseñar e Implementar plan de trabajo del programa de permanencia y graduación</t>
  </si>
  <si>
    <t>Establecer e implementar cronograma para la implementación del plan estrategico de las competencias en una segunda lengua</t>
  </si>
  <si>
    <t>Establecer e implementar un cronograma para la implementación de plan estrategico del multiculturalismo</t>
  </si>
  <si>
    <t>Estructurar e implementar estrategias que permitan la internacionalización del curriculo</t>
  </si>
  <si>
    <t>Ejecutar y hacer seguimiento a Alianzas o Convenios activos</t>
  </si>
  <si>
    <t>Protocolos de recolección de información estadística diligenciadas por dependencia</t>
  </si>
  <si>
    <t>* Acta de comité de gestión y desempeño donde se aprueban los instrumentos archivísticos 
* Resolución de adopción de instrumentos archivísticos 
* Instrumentos Archivísticos</t>
  </si>
  <si>
    <t>Acta</t>
  </si>
  <si>
    <t>* Inventario de los archivos digitalizados 
* Memoria de los archivos digitalizados</t>
  </si>
  <si>
    <t>*Listados de asistencias
*Correos electronicos
*Propuesta de proveedores</t>
  </si>
  <si>
    <t>Estudio de mercado</t>
  </si>
  <si>
    <t>Informe de nuevos ingresos captados por ejecución consultorias y asesorias tecnicas</t>
  </si>
  <si>
    <t>Convenios firmados</t>
  </si>
  <si>
    <t>Informe de seguimiento a plan de trabajo</t>
  </si>
  <si>
    <t>Proyectos</t>
  </si>
  <si>
    <t>Actas</t>
  </si>
  <si>
    <t>Radicado</t>
  </si>
  <si>
    <t>Acta de cierre de visita</t>
  </si>
  <si>
    <t>Registro calificado</t>
  </si>
  <si>
    <t>Acta de cierre de visita
Registros de asistencia
Presentación de visita de pares</t>
  </si>
  <si>
    <t>Documento que describa las estrategias a implementar (Descrpción de la estrategia, objetivo, alcance, plan de trabajo, indicadores de seguimiento)</t>
  </si>
  <si>
    <t>Software de gestion de egresados en funcionamiento</t>
  </si>
  <si>
    <t>Informe de encuestas</t>
  </si>
  <si>
    <t>Informe comparativo anual participación en las actividades de cultura y deporte</t>
  </si>
  <si>
    <t>Politicas
Procedimientos
Formatos
Manuales
Instructivos</t>
  </si>
  <si>
    <t>Informe de encuesta de satisfacción</t>
  </si>
  <si>
    <t>Informe comparativo institucional y por programa</t>
  </si>
  <si>
    <t>Convenios o acuerdos firmados</t>
  </si>
  <si>
    <t>x</t>
  </si>
  <si>
    <t>GESTION DOCUMENTAL</t>
  </si>
  <si>
    <t>EXTENSION</t>
  </si>
  <si>
    <t>CALIDAD ACADÉMICA</t>
  </si>
  <si>
    <t>EGRESADOS</t>
  </si>
  <si>
    <t>BIENESTAR UNIVERSITARIO</t>
  </si>
  <si>
    <t>BIBLIOTECA</t>
  </si>
  <si>
    <t>CENTRO DESARROLLO CURRICULAR</t>
  </si>
  <si>
    <t>CENTRO DE LENGUAS</t>
  </si>
  <si>
    <t>INTERNACIONALIZACIÓN</t>
  </si>
  <si>
    <t>PLAN ORIGEN</t>
  </si>
  <si>
    <t>PINAR</t>
  </si>
  <si>
    <t>Diseñar e implementar el Plan estratégico para el posicionamiento de marca institucional</t>
  </si>
  <si>
    <t>Diseñar e implementar el Plan estratégico de comunicación interna y cultura organizacional</t>
  </si>
  <si>
    <t>Publicar las actividades de movilidad internacional entrante y saliente (Notas, videos, banner, etc).</t>
  </si>
  <si>
    <t>Publicar las actividadesde movilidad nacional entrante y saliente (Notas, videos, banner, etc).</t>
  </si>
  <si>
    <t>Diseñar el formato y la estructura de la revista institucional (diseño gráfico y la estructura de la revista, incluyendo la portada, tipografía, colores y diseño de páginas interiores)</t>
  </si>
  <si>
    <t>Diseñar e implementar plan de mejoramiento de la politica de Gestión del conocimiento y la innovación</t>
  </si>
  <si>
    <t>Establecer los contenidos y requerimiento de comunicaciones semestral para la divulgación de la investigación y sus productos en Umayor</t>
  </si>
  <si>
    <t>Definir e Implementar estrategias para fortalecer la investigación formativa</t>
  </si>
  <si>
    <t>Diseño e implementación de politica de compras sostenibles</t>
  </si>
  <si>
    <t>Construir banco de proyectos institucional</t>
  </si>
  <si>
    <t>Diseñar el proceso de gestión de proyectos</t>
  </si>
  <si>
    <t>Identificación y Priorización de Oportunidades de Financiación</t>
  </si>
  <si>
    <t>Formular y presentar proyectos en convocatorias abiertas de cooperación internacional.</t>
  </si>
  <si>
    <t>Creación de Estrategias de Monetización y Vinculación con el Sector Productivo</t>
  </si>
  <si>
    <t>Gestión de Regalías y Fondos Públicos: Preparar y presentar propuestas de proyectos para ser financiados con recursos de regalías.</t>
  </si>
  <si>
    <t>Ejecutar cronograma de actividades contempladas en la planeación de los proyectos</t>
  </si>
  <si>
    <t>Organizar eventos de orientación y días de puertas abiertas para que los posibles estudiantes conozcan la institución y sus programas</t>
  </si>
  <si>
    <t>Diseñar e implementar plan de mejoramiento politica de servicio al ciudadano</t>
  </si>
  <si>
    <t>Continuar con el arrendamiento de sede 2</t>
  </si>
  <si>
    <t>Asignar área para nuevos espacios académicos y/o adminsitrativos</t>
  </si>
  <si>
    <t>Estructura de la revista</t>
  </si>
  <si>
    <t>Documento semestral con los lineamientos y requerimientos de comunicaciones</t>
  </si>
  <si>
    <t>Certificación de la asesoria</t>
  </si>
  <si>
    <t>Revista publicada</t>
  </si>
  <si>
    <t>Socialización de políticas y reglas</t>
  </si>
  <si>
    <t>Asistencias</t>
  </si>
  <si>
    <t>Acta de convocatoria (Acuerdo)</t>
  </si>
  <si>
    <t>Banners
Asistencias</t>
  </si>
  <si>
    <t>Articulos recopilados para publicación
Pantallazos de aceptación de contenidos (Plataforma OJS)</t>
  </si>
  <si>
    <t>Licitación pública para la aquisición de equipos
Contrato de compra de equipos
Recibido a satisfacción de la compra</t>
  </si>
  <si>
    <t>Politica</t>
  </si>
  <si>
    <t>Contrato</t>
  </si>
  <si>
    <t>Banco de proyecto institucional</t>
  </si>
  <si>
    <t>Caracterización
Procedimientos
Riesgos
Formatos
Indicadores
Mapa de proceso</t>
  </si>
  <si>
    <t>Informe de ejecución</t>
  </si>
  <si>
    <t>Informe del proceso de inscripción</t>
  </si>
  <si>
    <t>Informe del  Proceso de inscripción</t>
  </si>
  <si>
    <t>Informe comparativo</t>
  </si>
  <si>
    <t>Asistencias 
Fotografías</t>
  </si>
  <si>
    <t>Informes de participación en ferias</t>
  </si>
  <si>
    <t>Contrato de arrendamiento</t>
  </si>
  <si>
    <t>Acta
Informe</t>
  </si>
  <si>
    <t>Diagnostico</t>
  </si>
  <si>
    <t>Proyecto de necesidades</t>
  </si>
  <si>
    <t>Fotografía de señalización</t>
  </si>
  <si>
    <t>Fotografías de elevador en funcionamiento</t>
  </si>
  <si>
    <t>Informe que presente el desarrollo de un espacio insonorizado apto para desarrollar la emisora</t>
  </si>
  <si>
    <t>Espacios dotados
Fotografias</t>
  </si>
  <si>
    <t>COMUNICACIONES</t>
  </si>
  <si>
    <t>INVESTIGACION</t>
  </si>
  <si>
    <t>CONTRATACION</t>
  </si>
  <si>
    <t>GESTION DE PROYECTOS</t>
  </si>
  <si>
    <t>ADMISION, REGISTRO Y CONTROL</t>
  </si>
  <si>
    <t>GESTION ADMINISTRATIVA Y LEGAL</t>
  </si>
  <si>
    <t>MEDIOS EDUCATIVOS</t>
  </si>
  <si>
    <t>2. Cultura Legalidad, Transparencia y Buen Actuar</t>
  </si>
  <si>
    <t>5. Modernización y renovación de la infraestructura tecnológica</t>
  </si>
  <si>
    <t>6. Gestión de la memoria institucional</t>
  </si>
  <si>
    <t>11. Relacionamiento Interinstitucional</t>
  </si>
  <si>
    <t>19. Programa de responsabilidad social Umayor</t>
  </si>
  <si>
    <t>8. Ampliación de la oferta y cobertura académica</t>
  </si>
  <si>
    <t>10. Plan de acreditación institucional y de programas</t>
  </si>
  <si>
    <t>13.  Relacionamiento egresados graduados y no graduados</t>
  </si>
  <si>
    <t>15. Plan estratégico de permanencia y graduación</t>
  </si>
  <si>
    <t>16. Calidad de vida y estilo saludable</t>
  </si>
  <si>
    <t>17. Cultura, Deporte y Recreación Umayor</t>
  </si>
  <si>
    <t xml:space="preserve">14. Fortalecimiento del sistema institucional de la investigación </t>
  </si>
  <si>
    <t>12. Lenguas Umayor</t>
  </si>
  <si>
    <t>9.  Fortalecimiento de la calidad académica de los programas</t>
  </si>
  <si>
    <t>7.  Plan estratégico de comunicación y mercadeo Institucional</t>
  </si>
  <si>
    <t xml:space="preserve">4. Ampliación y modernización de la Infraestructura física </t>
  </si>
  <si>
    <t>18. Responsabilidad Ambiental UMAYOR</t>
  </si>
  <si>
    <t xml:space="preserve">3. Generación de nuevos recursos </t>
  </si>
  <si>
    <t>1. Plan estratégico de gestión humana</t>
  </si>
  <si>
    <t>PLANEACION</t>
  </si>
  <si>
    <t>SOPORTE Y DESARROLLO TECNOLOGICO</t>
  </si>
  <si>
    <t>GESTION DEL TALENTO HUMANO</t>
  </si>
  <si>
    <t>FACULTAD DE ARQUITECTURA</t>
  </si>
  <si>
    <t>FACULTAD DE ADMINISTRACION</t>
  </si>
  <si>
    <t>FACULTAD DE CIENCIAS SOCIALES Y EDUCACIÓN</t>
  </si>
  <si>
    <t>INVESTIGACIÓN</t>
  </si>
  <si>
    <t>Sensibilizar y asesorar a las áreas involucradas sobre la normativa específica del MIPG con el fin de comprendan a fondo sobre esta y su importancia</t>
  </si>
  <si>
    <t>Diseñar e implementar plan de mejoramiento politica de Participación ciudadana en la gestión pública</t>
  </si>
  <si>
    <t>Diseñar e implementar plan de mejoramiento politica de Fortalecimiento organizacional y simplificación de procesos</t>
  </si>
  <si>
    <t>Diseñar e implementar plan de mejoramiento politica de planeación institucional</t>
  </si>
  <si>
    <t>Diseñar e implementar plan de mejoramiento politica de  Racionalización de tramites</t>
  </si>
  <si>
    <t>Realizar evaluación trimestral para medir el progreso y la eficacia de la implementación del MIPG.</t>
  </si>
  <si>
    <t>Diseñar e implementar plan de apertura de datos</t>
  </si>
  <si>
    <t>Capacitar y sensibilizar a lideres de proceso sobre el funcionamiento del CEU</t>
  </si>
  <si>
    <t>Medir la satisfacción y necesidades estadisticas de los usuarios</t>
  </si>
  <si>
    <t>Publicar información estadistica en el CEU 2024-2 y 2025-1</t>
  </si>
  <si>
    <t>Implementación de los programas ambientales</t>
  </si>
  <si>
    <t>Realizar concurso con estudiantes para el diseño de una zona verde en la institución
Aperturar zonas verdes</t>
  </si>
  <si>
    <t>Diseñar e implementar plan de mejoramiento de la politica de gobierno digital</t>
  </si>
  <si>
    <t>Diseñar e implementar plan de mejoramiento de la politica de Seguridad Digital</t>
  </si>
  <si>
    <t>Implementar Software académico</t>
  </si>
  <si>
    <t>Capacitar al personal en manejo y uso de software académico</t>
  </si>
  <si>
    <t>Realizar diagnostico de necesidades de equipos tecnológicos</t>
  </si>
  <si>
    <t>Puesta en marcha de la plataforma</t>
  </si>
  <si>
    <t>Diseñar e implementar plan de mejoramiento de la politica de Talento Humano</t>
  </si>
  <si>
    <t>Diseñar e implementar plan de mejoramiento de la politica de Integridad</t>
  </si>
  <si>
    <t>Diseñar e Implementar plan estrategico del talento Humano</t>
  </si>
  <si>
    <t>Establecer lineamientos para fomentar la contratación inclusiva</t>
  </si>
  <si>
    <t>Diseñar e implementar plan operativo de bienestar laboral anualizado</t>
  </si>
  <si>
    <t>Diseñar contenido de los cursos a desarrollar a traves de la plataforma para el desarrollo de personal profesoral y administrativo</t>
  </si>
  <si>
    <t>Presentar ante los órganos de gobierno y dirección la propuesta de creación de nuevos programas para su aprobación</t>
  </si>
  <si>
    <t>Construir e implementar plan de trabajo para el mejoramiento de los resultados de las pruebas TYT</t>
  </si>
  <si>
    <t>Realizar actualización curricular de 4 programas
*Facultad de arqu (Delineante de Arquitectura e Ingeniera)
*Facultad de Admon (Turismo e Idiomas y Admón de Comercio)
*Facultad C. sociales (Promoción Social)</t>
  </si>
  <si>
    <t>Implementar plan de trabajo de los proyectos con impacto social</t>
  </si>
  <si>
    <t xml:space="preserve">Diseñar las condiciones de calidad del programa de posgrado propuesto 
*Cooperación internacional y gestión de proyectos para el desarrollo (Administración) </t>
  </si>
  <si>
    <t>Construir e implementar  plan de trabajo para el mejoramiento de los resultados de las pruebas TYT</t>
  </si>
  <si>
    <t>Construir e implementar plan de trabajo para el mejoramiento de los resultados de las pruebas saber PRO</t>
  </si>
  <si>
    <t>Diseñar contenido de los cursos a desarrollar a traves de la plataforma para el desarrollo del personal profesoral y administrativo</t>
  </si>
  <si>
    <t>Realizar actualización curricular de programas
*Facultad C. sociales (Promoción Social)</t>
  </si>
  <si>
    <t>Listados de asistencia
Registros fotograficos</t>
  </si>
  <si>
    <t>Banners
Asistencias
Actas</t>
  </si>
  <si>
    <t>Asistencia</t>
  </si>
  <si>
    <t>Lecciones aprendidas
Actas 
Formatos de funcionamiento</t>
  </si>
  <si>
    <t>Plan operativo de bienestar laboral
Informe de cumplimiento del plan</t>
  </si>
  <si>
    <t>Documento de condiciones de programa</t>
  </si>
  <si>
    <t>Acta de comité curricular
Curriculo actualizado</t>
  </si>
  <si>
    <t>Diseño del curso</t>
  </si>
  <si>
    <t>productos del convenio y alianza</t>
  </si>
  <si>
    <t>Acuerdo de consejo académico</t>
  </si>
  <si>
    <t>Resolución de registro del programa de formación para el trabajo y desarrollo humano en lengua</t>
  </si>
  <si>
    <t># de personas beneficiadas</t>
  </si>
  <si>
    <t>PROGRAMAS</t>
  </si>
  <si>
    <t>PROYECTOS</t>
  </si>
  <si>
    <t>TOTAL</t>
  </si>
  <si>
    <t>METAS</t>
  </si>
  <si>
    <t>INDICADORES</t>
  </si>
  <si>
    <t>Plan anual de adquisiciones</t>
  </si>
  <si>
    <t xml:space="preserve">1.1. </t>
  </si>
  <si>
    <t>Gestión Humana</t>
  </si>
  <si>
    <t xml:space="preserve">1. </t>
  </si>
  <si>
    <t>Plan estratégico de gestión humana</t>
  </si>
  <si>
    <t>Diseñar e implementar el Plan estratégico del talento humano</t>
  </si>
  <si>
    <t>% de cumplimiento del plan estratégico de talento humano</t>
  </si>
  <si>
    <t>Plan anual de vacantes</t>
  </si>
  <si>
    <t xml:space="preserve">1.2. </t>
  </si>
  <si>
    <t>Buen gobierno institucional</t>
  </si>
  <si>
    <t xml:space="preserve">2. </t>
  </si>
  <si>
    <t>Cultura Legalidad, Transparencia y Buen Actuar</t>
  </si>
  <si>
    <t>Diseñar e Implementar una plataforma para el desarrollo de personal profesoral y administrativo</t>
  </si>
  <si>
    <t>% de implementación de la plataforma para el desarrollo de personal profesoral y administrativo</t>
  </si>
  <si>
    <t>Plan de previsión de recursos humanos</t>
  </si>
  <si>
    <t xml:space="preserve">1.3. </t>
  </si>
  <si>
    <t>Aumento y diversificación de fuentes de financiación</t>
  </si>
  <si>
    <t xml:space="preserve">3. </t>
  </si>
  <si>
    <t xml:space="preserve">Generación de nuevos recursos </t>
  </si>
  <si>
    <t>Aumentar en un 7% el indice de desempeño institucional</t>
  </si>
  <si>
    <t>% de aumento del Índice de desempeño institucional.</t>
  </si>
  <si>
    <t>Plan estratégico del talento humano</t>
  </si>
  <si>
    <t xml:space="preserve">1.4. </t>
  </si>
  <si>
    <t>Gestión de la infraestructura física
funcional, moderna e innovadora</t>
  </si>
  <si>
    <t xml:space="preserve">4. </t>
  </si>
  <si>
    <t xml:space="preserve">Ampliación y modernización de la Infraestructura física </t>
  </si>
  <si>
    <t>Implementar estrategias que permita la generación de nuevas fuentes de financiación externa</t>
  </si>
  <si>
    <t>% de implementación de las estrategias del Centro de gestión de proyectos</t>
  </si>
  <si>
    <t>Plan Institucional de capacitaciones</t>
  </si>
  <si>
    <t xml:space="preserve">1.5. </t>
  </si>
  <si>
    <t>Gestión de la infraestructura tecnológica</t>
  </si>
  <si>
    <t xml:space="preserve">5. </t>
  </si>
  <si>
    <t>Modernización y renovación de la infraestructura tecnológica</t>
  </si>
  <si>
    <t>Incrementar la consecución de recursos presupuestales propios (adicionales a la proyección anual)</t>
  </si>
  <si>
    <t>% de recursos adicionales obtenido</t>
  </si>
  <si>
    <t>Plan de incentivos institucionales</t>
  </si>
  <si>
    <t xml:space="preserve">1.6. </t>
  </si>
  <si>
    <t>Gestión de la memoria institucional</t>
  </si>
  <si>
    <t xml:space="preserve">6. </t>
  </si>
  <si>
    <t>Adecuar, remodelar y ampliar metros cuadrados de la infraestructura física de la sede centro</t>
  </si>
  <si>
    <t xml:space="preserve">M2 adecuados, remodelados y/o ampliados en sede centro
</t>
  </si>
  <si>
    <t>Plan anual de seguridad y salud en el trabajo</t>
  </si>
  <si>
    <t xml:space="preserve">1.7. </t>
  </si>
  <si>
    <t>Gestión integral de la comunicación</t>
  </si>
  <si>
    <t xml:space="preserve">7. </t>
  </si>
  <si>
    <t xml:space="preserve"> Plan estratégico de comunicación y mercadeo Institucional</t>
  </si>
  <si>
    <t>Aumentar la capacidad de infraestructura física para el desarrollo institucional</t>
  </si>
  <si>
    <t xml:space="preserve">M2 gestionados y disponibles para el desarrollo institucional
</t>
  </si>
  <si>
    <t>Programa de transparencia y etica publica</t>
  </si>
  <si>
    <t xml:space="preserve">2.1. </t>
  </si>
  <si>
    <t>Oferta académica con calidad</t>
  </si>
  <si>
    <t xml:space="preserve">8. </t>
  </si>
  <si>
    <t>Ampliación de la oferta y cobertura académica</t>
  </si>
  <si>
    <t>Acondicionar y dotar 5 nuevos espacios académicos y/o administrativos</t>
  </si>
  <si>
    <t xml:space="preserve">Número de nuevos espacios acondicionados y dotados
</t>
  </si>
  <si>
    <t>PETI</t>
  </si>
  <si>
    <t xml:space="preserve">2.2. </t>
  </si>
  <si>
    <t xml:space="preserve"> Cualificación y desarrollo profesoraladministrativo </t>
  </si>
  <si>
    <t xml:space="preserve">9. </t>
  </si>
  <si>
    <t xml:space="preserve"> Fortalecimiento de la calidad académica de los programas</t>
  </si>
  <si>
    <t>Fortalecer la infraestructura tecnológica de la institución</t>
  </si>
  <si>
    <t>Software academico y administrativo en funcionamiento</t>
  </si>
  <si>
    <t>Plan de tratamiento de riesgos de seguridad y privacidad de la información</t>
  </si>
  <si>
    <t xml:space="preserve">2.3. </t>
  </si>
  <si>
    <t xml:space="preserve"> Educación inclusiva</t>
  </si>
  <si>
    <t xml:space="preserve">10. </t>
  </si>
  <si>
    <t>Plan de acreditación institucional y de programas</t>
  </si>
  <si>
    <t>Crear y poner en marcha el Centro Estadístico UMayor (CEU)</t>
  </si>
  <si>
    <t>Centro estadistico Umayor en funcionamiento</t>
  </si>
  <si>
    <t>Plan de seguridad y privacidad de la información</t>
  </si>
  <si>
    <t xml:space="preserve">2.4. </t>
  </si>
  <si>
    <t>Transformación curricular</t>
  </si>
  <si>
    <t xml:space="preserve">11. </t>
  </si>
  <si>
    <t>Relacionamiento interinstitucional</t>
  </si>
  <si>
    <t>Implementar en un 100% el sistema de gestión documental</t>
  </si>
  <si>
    <t>% de implementación
del sistema de gestión
documental</t>
  </si>
  <si>
    <t>Plan de gestión ambiental</t>
  </si>
  <si>
    <t xml:space="preserve">2.5. </t>
  </si>
  <si>
    <t xml:space="preserve">Acreditación de programas e institucional </t>
  </si>
  <si>
    <t xml:space="preserve">12. </t>
  </si>
  <si>
    <t>Lenguas Umayor</t>
  </si>
  <si>
    <t>% implementación del Plan estratégico</t>
  </si>
  <si>
    <t>No aplica</t>
  </si>
  <si>
    <t xml:space="preserve">3.1. </t>
  </si>
  <si>
    <t>Visibilización nacional e internacional
(Umayor hacia el mundo)</t>
  </si>
  <si>
    <t xml:space="preserve">13. </t>
  </si>
  <si>
    <t>Relacionamiento egresados graduados y no graduados</t>
  </si>
  <si>
    <t>% implementación del Plan estratégico de comunicación interna y cultura organizacional</t>
  </si>
  <si>
    <t xml:space="preserve">3.2. </t>
  </si>
  <si>
    <t>Multilingüismo Umayor</t>
  </si>
  <si>
    <t xml:space="preserve">14. </t>
  </si>
  <si>
    <t>Fortalecimiento del sistema institucional de la investigación</t>
  </si>
  <si>
    <t>Establecer y poner en funcionamiento una emisora universitaria virtual completamente operativa</t>
  </si>
  <si>
    <t>% implementación de la emisora Umayor</t>
  </si>
  <si>
    <t xml:space="preserve">3.3. </t>
  </si>
  <si>
    <t>Movilidad nacional e internacional en doble vía</t>
  </si>
  <si>
    <t xml:space="preserve">15. </t>
  </si>
  <si>
    <t>Plan estratégico de permanencia y graduación</t>
  </si>
  <si>
    <t>Ampliar la oferta académica de pregrado</t>
  </si>
  <si>
    <t># de nuevos programas ofertados</t>
  </si>
  <si>
    <t xml:space="preserve">3.4. </t>
  </si>
  <si>
    <t>Internacionalización del currículo</t>
  </si>
  <si>
    <t xml:space="preserve">16. </t>
  </si>
  <si>
    <t>Calidad de vida y estilo saludable</t>
  </si>
  <si>
    <t>Ofertar programas de posgrado</t>
  </si>
  <si>
    <t># de programas de posgrado ofertados</t>
  </si>
  <si>
    <t xml:space="preserve">3.5. </t>
  </si>
  <si>
    <t>Relacionamiento con graduados</t>
  </si>
  <si>
    <t xml:space="preserve">17. </t>
  </si>
  <si>
    <t>Cultura, Deporte y Recreación Umayor</t>
  </si>
  <si>
    <t>Aumentar el número de estudiantes matriculados</t>
  </si>
  <si>
    <t># de estudiantes matriculados</t>
  </si>
  <si>
    <t xml:space="preserve">4.1. </t>
  </si>
  <si>
    <t xml:space="preserve"> Fortalecimiento y Acompañamiento Investigativo</t>
  </si>
  <si>
    <t xml:space="preserve">18. </t>
  </si>
  <si>
    <t>Responsabilidad ambiental Umayor</t>
  </si>
  <si>
    <t>Resultados validados por el ICFES por vigencia</t>
  </si>
  <si>
    <t>Mayor al resultado 2025</t>
  </si>
  <si>
    <t xml:space="preserve">4.2. </t>
  </si>
  <si>
    <t>Fomento a la Creación Artística, Desarrollo
Tecnológico y la Innovación.</t>
  </si>
  <si>
    <t xml:space="preserve">19. </t>
  </si>
  <si>
    <t>Responsabilidad social Umayor</t>
  </si>
  <si>
    <t xml:space="preserve">4.3. </t>
  </si>
  <si>
    <t>Visibilización del Impacto de la
Investigación</t>
  </si>
  <si>
    <t>Incorporar estrategias que permitan transformar el currículo de 4 programas conforme a las necesidades del contexto.</t>
  </si>
  <si>
    <t># de programas con currículos transformados.</t>
  </si>
  <si>
    <t xml:space="preserve">5.1. </t>
  </si>
  <si>
    <t>Programa Permanencia y Graduación</t>
  </si>
  <si>
    <t>Implementar 12 estrategias que permitan la internacionalización de los currículos de los programas académicos</t>
  </si>
  <si>
    <t># de estrategias implementadas</t>
  </si>
  <si>
    <t xml:space="preserve">5.2. </t>
  </si>
  <si>
    <t>Calidad de vida Umayor</t>
  </si>
  <si>
    <t>Renovar la acreditación de alta calidad de dos programas.</t>
  </si>
  <si>
    <t># de programas con renovación de la acreditación de alta calidad.</t>
  </si>
  <si>
    <t xml:space="preserve">5.3. </t>
  </si>
  <si>
    <t>Inclusión y equidad Umayor</t>
  </si>
  <si>
    <t>Diseñar e implementar un plan estratégico de acreditación de programa.</t>
  </si>
  <si>
    <t>% de implementación del plan de acreditación.</t>
  </si>
  <si>
    <t xml:space="preserve">5.4. </t>
  </si>
  <si>
    <t xml:space="preserve"> Cultura, Deporte y Recreación Umayor </t>
  </si>
  <si>
    <t>Formalizar 6 nuevas alianzas/convenios con instituciones, nacionales e internacionales para promover la movilidad</t>
  </si>
  <si>
    <t># de nuevas alianzas/ convenios formalizadas</t>
  </si>
  <si>
    <t xml:space="preserve">6.1. </t>
  </si>
  <si>
    <t>Responsabilidad social</t>
  </si>
  <si>
    <t># de nuevas alianzas formalizada</t>
  </si>
  <si>
    <t>Generar 18 nuevos productos resultado de alianzas/convenios</t>
  </si>
  <si>
    <t># de productos generados resultado de las movilidades</t>
  </si>
  <si>
    <t>Incrementar el número de movilidades entrantes y salientes de orden internacional 15% anual</t>
  </si>
  <si>
    <t># de movilidades internacionales entrantes y salientes realizada</t>
  </si>
  <si>
    <t>Incrementar el número de movilidades entrantes y salientes de orden nacional en 15% anual</t>
  </si>
  <si>
    <t># de movilidades nacionales entrantes y salientes realizadas</t>
  </si>
  <si>
    <t>FACTOR</t>
  </si>
  <si>
    <t>Brindar dos asesorías anuales a estudiantes de otras IES por parte de nuestros docentes en trabajo de grado en maestrías y doctorados</t>
  </si>
  <si>
    <t># de asesorías brindadas a estudiantes de otras IES por parte de nuestros docentes en trabajo de grado en maestrías y doctorados</t>
  </si>
  <si>
    <t>Modernización y desarrollo institucional</t>
  </si>
  <si>
    <t>Lograr nuevas alianzas para cohesión en investigación, trabajo de investigación colaborativo con docentes de otras IES</t>
  </si>
  <si>
    <t># de alianzas para cohesión y trabajo colaborativo de investigación</t>
  </si>
  <si>
    <t>Cobertura con calidad educativa equidad e inclusión social</t>
  </si>
  <si>
    <t>Ofertar un nuevo programa de formación para el trabajo y desarrollo humano en una lengua extranjera</t>
  </si>
  <si>
    <t>Ofertar un programa de formación para el trabajo y desarrollo humano en una lengua extranjera</t>
  </si>
  <si>
    <t>-</t>
  </si>
  <si>
    <t>La Umayor y su relación con el entorno nacional e internacional</t>
  </si>
  <si>
    <t>Implementar un plan estratégico que permita fortalecer las competencias en una segunda lengua</t>
  </si>
  <si>
    <t>% implementación de la estrategia</t>
  </si>
  <si>
    <t>Investigación, desarrollo tecnológico e innovación</t>
  </si>
  <si>
    <t>Implementar un plan estratégico que permita fortalecer el multiculturalismo a través de las lenguas nativas</t>
  </si>
  <si>
    <t>% implementación del plan estratégico de multiculturalismo</t>
  </si>
  <si>
    <t>Bienestar institucional</t>
  </si>
  <si>
    <t>Implementar cinco estrategias para generar la adecuada medición y análisis del impacto de los egresados graduados (sector productivo) y no graduados de la institución</t>
  </si>
  <si>
    <t># de estrategias 
implementada</t>
  </si>
  <si>
    <t xml:space="preserve"> Desarrollo sostenible</t>
  </si>
  <si>
    <t>Implementar una red de egresados Umayor para afianzar la relación con el egresado</t>
  </si>
  <si>
    <t>Red en funcionamiento</t>
  </si>
  <si>
    <t>Sostener o aumentar la categorización de los grupos de investigación</t>
  </si>
  <si>
    <t>Grupos de investigación categorizados</t>
  </si>
  <si>
    <t>Diseñar dos revistas institucionales</t>
  </si>
  <si>
    <t>Revistas institucionales creadas</t>
  </si>
  <si>
    <t>Indexar revista institucional</t>
  </si>
  <si>
    <t>Revista institucional indexada</t>
  </si>
  <si>
    <t>Creación de un repositorio virtual interactivo para consolidar toda la información histórica asociada a las publicaciones y procesos de investigación</t>
  </si>
  <si>
    <t>Repositorio virtual interactivo creado</t>
  </si>
  <si>
    <t>Creación de un sello editorial</t>
  </si>
  <si>
    <t>Sello editorial en funcionamiento</t>
  </si>
  <si>
    <t>PROCESOS/DEPENDENCIAS</t>
  </si>
  <si>
    <t>Fomentar la cultura desarrollo tecnologico e innovación</t>
  </si>
  <si>
    <t>Unidad de desarrollo tecnologico e innovación estructurada</t>
  </si>
  <si>
    <t>Crear 6 nuevas línea de investigación</t>
  </si>
  <si>
    <t># de líneas de investigación</t>
  </si>
  <si>
    <t>BIENESTAR</t>
  </si>
  <si>
    <t>Implementar estrategias que permitan el fortalecimiento de la investigación formativa</t>
  </si>
  <si>
    <t>Numero de estrategias implementadas para el fortalecimiento de la investigación formativa</t>
  </si>
  <si>
    <t>CALIDAD ACADEMICA</t>
  </si>
  <si>
    <t>Diseñar e implementar un programa de acompañamiento integral para los estudiantes de Umayor que fomente la permanencia y graduación</t>
  </si>
  <si>
    <t>% de implementación del programa de
acompañamiento Integral Umayor</t>
  </si>
  <si>
    <t>Incrementar 10 puntos porcentuales la participación de estudiantes en actividades de calidad de vida Umayor</t>
  </si>
  <si>
    <t>% de participación en actividades del programa de calidad de vida Umayor</t>
  </si>
  <si>
    <t>Incrementar 5 puntos porcentuales la participación de profesores en actividades de calidad de vida Umayor</t>
  </si>
  <si>
    <t>% de participación enactividades del programa de calidad de vida Umayor</t>
  </si>
  <si>
    <t>Incrementar 5 puntos porcentuales la participación de administrativos en actividades de calidad de vida Umayor</t>
  </si>
  <si>
    <t>Incrementar la participación de egresados en actividades de calidad de vida Umayor</t>
  </si>
  <si>
    <t xml:space="preserve">% de participación en actividades del programa de calidad de vida Umayor
</t>
  </si>
  <si>
    <t>&gt; al año 2025</t>
  </si>
  <si>
    <t>COMPETENCIAS GENERICAS</t>
  </si>
  <si>
    <t>Fomentar la participación de estudiantes en actividades de deporte, arte y cultura</t>
  </si>
  <si>
    <t>% de estudiantes que participan en la práctica de deporte, arte y cultura</t>
  </si>
  <si>
    <t>&gt; al
año
2025</t>
  </si>
  <si>
    <t>CONTRATACION Y COMPRAS</t>
  </si>
  <si>
    <t>Fomentar la participación en eventos nacionales e internacionales de los grupos de cultura y deporte</t>
  </si>
  <si>
    <t># de eventos en los que han participado</t>
  </si>
  <si>
    <t>Diseñar e implementar los programas de gestión ambiental asociados a la actividades desarrolladas en la institución</t>
  </si>
  <si>
    <t>% de implementación de los planes de gestión ambiental</t>
  </si>
  <si>
    <t>FACULTAD DE ADMINISTRACION Y TURISMO</t>
  </si>
  <si>
    <t>Diseñar e implementar un plan de zonas verdes Umayor</t>
  </si>
  <si>
    <t>% de implementación del plan zonas verdes umayor</t>
  </si>
  <si>
    <t>FACULTAD DE ARQUITECTURA E INGENIERIA</t>
  </si>
  <si>
    <t>Beneficiar a 1200 personas con los servicios ofrecidos a la comunidad por el centro de extensión y proyección social</t>
  </si>
  <si>
    <t>FACULTAD DE CIENCIAS SOCIALES Y EDUCACION</t>
  </si>
  <si>
    <t>Implementar 30 proyectos con impacto social</t>
  </si>
  <si>
    <t># de proyectos con impacto social realizados</t>
  </si>
  <si>
    <t>INFRAESTRUCTURA FISICA</t>
  </si>
  <si>
    <t>RECTORIA</t>
  </si>
  <si>
    <t>ADMISIONES REGISTRO Y CONTROL</t>
  </si>
  <si>
    <t>EXTENSIÓN</t>
  </si>
  <si>
    <t>TALENTO HUMANO</t>
  </si>
  <si>
    <t>PRODUCTO</t>
  </si>
  <si>
    <t>Asistencias
Documentos recolectados</t>
  </si>
  <si>
    <t>Informe de implementación de politica de inclusión</t>
  </si>
  <si>
    <t>Documento de lineamiento, requerimientos y necesidades en materia de comunicación</t>
  </si>
  <si>
    <t>Informe de cumplimiento del programa de permanencia</t>
  </si>
  <si>
    <t>Informe de indicadores institucional de permanencia y gradución</t>
  </si>
  <si>
    <t>Informe de orientación psicocial</t>
  </si>
  <si>
    <t>Informe de orientación socioeconomica</t>
  </si>
  <si>
    <t>Asistencia
Informe de la actividad</t>
  </si>
  <si>
    <t>Cronograma de actividades</t>
  </si>
  <si>
    <t>Informe comparativo anual participación de estudiantes en actividades de bienestar</t>
  </si>
  <si>
    <t>Informe de Actividades 
(Incluye porcentaje de participación de estudiantes en actividades institucional, por facultad y por programa)</t>
  </si>
  <si>
    <t>Informe de Actividades 
(Incluye porcentaje de participación de profesores en actividades institucional, por facultad y por programa, realizar comparativo con respecto al año anterior)</t>
  </si>
  <si>
    <t>Asistencia
Acta de la actividad</t>
  </si>
  <si>
    <t>Informe comparativo anual participación de profesores en actividades de bienestar</t>
  </si>
  <si>
    <t xml:space="preserve">Informe de Actividades 
</t>
  </si>
  <si>
    <t>Informe comparativo anual participación de egresados en actividades de bienestar</t>
  </si>
  <si>
    <t>Informe de Actividades 
(Incluye porcentaje de participación de egresados en actividades institucional, por facultad y por programa, realizar comparativo con respecto al año anterior)</t>
  </si>
  <si>
    <t>Instrumento a aplicar</t>
  </si>
  <si>
    <t>Plan de trabajo</t>
  </si>
  <si>
    <t>Plan de compras y evidencia de solicitudes de compras</t>
  </si>
  <si>
    <t>Listado de eventos</t>
  </si>
  <si>
    <t>Aprobación preliminar de participaciones</t>
  </si>
  <si>
    <t>Informe de movilidad por evento</t>
  </si>
  <si>
    <t>Inscripción
Presupuestos asignados (CDP)</t>
  </si>
  <si>
    <t>Resolución de renovación o negación a la acreditación en alta calidad del programa de Tecnología en Promoción Social</t>
  </si>
  <si>
    <t>Informe de seguimiento al plan estrategico de de las competencias en una segunda lengua</t>
  </si>
  <si>
    <t>Informe</t>
  </si>
  <si>
    <t>Informe de seguimiento a la implementación del plan de trabajo</t>
  </si>
  <si>
    <t>Proyecto de competencias genéricas</t>
  </si>
  <si>
    <t>Acta
Asistencia</t>
  </si>
  <si>
    <t>Acuerdo de Consejo Académico</t>
  </si>
  <si>
    <t>Autodiagnosticos</t>
  </si>
  <si>
    <t>Link de evidencias de las actividades establecidas en el plan de mejoramiento</t>
  </si>
  <si>
    <t>Planes de mejoramiento</t>
  </si>
  <si>
    <t>Documento de proyecto de creación de la emisora Umayor (conceptualización, perfil talento humano, requisito de equipos, espacio físico, entre otros)</t>
  </si>
  <si>
    <t>Documento con la parrilla de programación de la emisora</t>
  </si>
  <si>
    <t>Logo, línea gráfica, jingle, piezas gráficas, campaña de expectativa, entre otros</t>
  </si>
  <si>
    <t>Informe de gestión</t>
  </si>
  <si>
    <t>Publicación rápido y claro
Piezas audiovisuales</t>
  </si>
  <si>
    <t>Capacitaciones con expertos</t>
  </si>
  <si>
    <t>Concurso "Embajad@r de la armonía Umayor"</t>
  </si>
  <si>
    <t>Documento de plan estrategico de comunicaciones</t>
  </si>
  <si>
    <t>Evaluación de la comunicación interna</t>
  </si>
  <si>
    <t>Informe de implementación del plan de trabajo</t>
  </si>
  <si>
    <t>Lista de asistencia reunión
Acta de la reunión
Presentación</t>
  </si>
  <si>
    <t>Logo, línea gráfica
Reporte de cubrimiento en diferentes formatos</t>
  </si>
  <si>
    <t>Matriz de comunicación</t>
  </si>
  <si>
    <t>Micrositio actualizado</t>
  </si>
  <si>
    <t>Cronograma de implementación del plan
Informe de implementación del plan</t>
  </si>
  <si>
    <t>Documento de plan estratégico de comunicación</t>
  </si>
  <si>
    <t>Evaluación de posicionamiento de marca</t>
  </si>
  <si>
    <t>Informe de gestión de la divulgación</t>
  </si>
  <si>
    <t>Informe de implementación de la campaña de posicionamiento</t>
  </si>
  <si>
    <t>Informe de estrategia de marketing</t>
  </si>
  <si>
    <t>Banner, fotografias, reportajes, notas.</t>
  </si>
  <si>
    <t>proceso de Contratación</t>
  </si>
  <si>
    <t>Pliego de condiciones
Contrato</t>
  </si>
  <si>
    <t>Contrato de compra de Medios educativos/ Acta de Recibo de Equipos</t>
  </si>
  <si>
    <t>Proceso licitatorio</t>
  </si>
  <si>
    <t>Proceso de licitación 
Contrato de compra de las pantallas</t>
  </si>
  <si>
    <t>Licitación
Contrato</t>
  </si>
  <si>
    <t>Contrato y registro fotografico de insumos</t>
  </si>
  <si>
    <t>Acta o informe
Asistencia</t>
  </si>
  <si>
    <t>Programa en funcionamiento Egresados Orgullo UMAYOR</t>
  </si>
  <si>
    <t>Informe Analisis de encuestas de OLE momento 0 y 1 - semestral</t>
  </si>
  <si>
    <t>Informe Analisis de encuesta a a egresados NO graduados - anual</t>
  </si>
  <si>
    <t>Informe Analisis de encuesta a empleadores - sector productivo - anual</t>
  </si>
  <si>
    <t>Estudio de tendencia, pertinencia e impacto por facultades - 1er semestre 2024 - vigencia 2 años</t>
  </si>
  <si>
    <t>Informe de medicion de Impacto</t>
  </si>
  <si>
    <t>Informe de medicion de los indicadores</t>
  </si>
  <si>
    <t>Programa Seguimiento a Egresados actualizado - aplica para las dos metas cualitativas</t>
  </si>
  <si>
    <t>Base de datos WAS actualizado</t>
  </si>
  <si>
    <t>Alianzas con empresas para recibir vacantes - 5 semestrales</t>
  </si>
  <si>
    <t>Convenios firmados con beneficios para egresados - 3 semestrales</t>
  </si>
  <si>
    <t>Portafolio de formacion continuada en ejecucion: Talleres, charlas, cursos etc para mantener cualifiacion profesional de los egresados - 3 semestrales</t>
  </si>
  <si>
    <t>Encuentro anual de egresados para las tres facultades
Canales implementados: 1. Mailing a base de datos, 2. Grupo de WhatsApp de EGRESADOS UMAYOR, 3. Cronograma de fechas conmemorativas, 4. Micrositio web de Egresados para publicaciones. 5. Püblicacion de noticias en Infomayor, 6. Redes sociales institucionales para publicaciones de egresados, 7. Boletin de Noti-Egresados (bimensual)</t>
  </si>
  <si>
    <t>Informe de nuevos ingresos captados por ejecución de convenios interadministrativos</t>
  </si>
  <si>
    <t>Informe de nuevos ingresos captados por ejecución ejecución de eventos corporativos</t>
  </si>
  <si>
    <t>Informe de nuevos ingresos captados por la oferta de diplomados, cursos y seminarios</t>
  </si>
  <si>
    <t>Portafolio de servicios</t>
  </si>
  <si>
    <t>Listado de centros de practicas</t>
  </si>
  <si>
    <t>Informe de impacto</t>
  </si>
  <si>
    <t>Informe de mesas de trabajo</t>
  </si>
  <si>
    <t>Plan de trabajo por proyecto</t>
  </si>
  <si>
    <t>Planes de trabajo por proyecto</t>
  </si>
  <si>
    <t>Acuerdo de consejo académico
Acuerdo de consejo directivo</t>
  </si>
  <si>
    <t>Evidencias de actividades</t>
  </si>
  <si>
    <t>Comunicación enviada</t>
  </si>
  <si>
    <t>Procedimiento/Manual/Instructivo</t>
  </si>
  <si>
    <t>nforme, Listados de asistencias, Banners, correos electronicos</t>
  </si>
  <si>
    <t>Relacion convenio/producto</t>
  </si>
  <si>
    <t>Informes del desarrollo de las actividades</t>
  </si>
  <si>
    <t>Socializaciones
Asistencias 
Actas</t>
  </si>
  <si>
    <t>Acta Consejo de facultad
Acta de comité central de investigación
Documento maestro de grupos con líneas de investigación actualizadas</t>
  </si>
  <si>
    <t>Publicaciones de tematicas en relación a las lineas de investigagación</t>
  </si>
  <si>
    <t>Acta de comité central de investigación</t>
  </si>
  <si>
    <t>Acta de consejo de facultad</t>
  </si>
  <si>
    <t>Informe de orientación académica</t>
  </si>
  <si>
    <t>Informe de autoevaluación con fines de acreditación</t>
  </si>
  <si>
    <t>Informe de seguimiento a la implementación de la politica donde se comparen los requisitos a cumplir y la evidencia de cumplimiento del mismo en links</t>
  </si>
  <si>
    <t>Informe de recibido a satisfacción</t>
  </si>
  <si>
    <t>Informe de interventoría</t>
  </si>
  <si>
    <t>Pliegos de condiciones
Contrato</t>
  </si>
  <si>
    <t>Informe de supervisión</t>
  </si>
  <si>
    <t>Propuesta aprobada</t>
  </si>
  <si>
    <t>Matriz de identificación de oportunidades de participación en convocatorias de proyecto</t>
  </si>
  <si>
    <t>Proyectos presentados en convocatorias de financiación</t>
  </si>
  <si>
    <t xml:space="preserve">Proyectos presentados en convocatorias de financiación a partir del establecimiento de alianzas
Convenios 
Acuerdo de voluntades
Diversificación de fuentes de financiación
</t>
  </si>
  <si>
    <t>Radicado del proyecto</t>
  </si>
  <si>
    <t>Documento técnico del proyecto</t>
  </si>
  <si>
    <t>Propuesta</t>
  </si>
  <si>
    <t>Inventario de necesidades/Requisitos</t>
  </si>
  <si>
    <t>Informe periodico de Reporte de accesos y avances</t>
  </si>
  <si>
    <t>PIC</t>
  </si>
  <si>
    <t>Registros de la plataforma
Correo electronico</t>
  </si>
  <si>
    <t>Inventario de incentivos</t>
  </si>
  <si>
    <t>Asistencia
Link en Pagina web</t>
  </si>
  <si>
    <t>Autodiagnostico anual del SGSST</t>
  </si>
  <si>
    <t>Certificados
Asistencias</t>
  </si>
  <si>
    <t>Cronograma de actividades del plan de acción
Informe de cumplimiento dfel plan de acción del clima organizacional</t>
  </si>
  <si>
    <t>Información documentada de incentivos</t>
  </si>
  <si>
    <t>Informe de medición de clima organizacional</t>
  </si>
  <si>
    <t>Informe de niveles de formación semestral</t>
  </si>
  <si>
    <t>Intrumento de evaluación para la evaluación del personal administrativo en provisionalidad</t>
  </si>
  <si>
    <t>Lineamientos de contratación inclusiva</t>
  </si>
  <si>
    <t>Listado de incentivos propuestos/
Acta de aprobación de incentivos</t>
  </si>
  <si>
    <t>Modelo de competencias laborales y corpontamentales</t>
  </si>
  <si>
    <t>Muestra de Evaluaciones aplicadas</t>
  </si>
  <si>
    <t>PIC
Asistencias</t>
  </si>
  <si>
    <t>Plan estrategico de talento humano</t>
  </si>
  <si>
    <t>Plan institucional de capacitación</t>
  </si>
  <si>
    <t>Procedimiento de selección actualizado</t>
  </si>
  <si>
    <t>Programa de entrenamiento</t>
  </si>
  <si>
    <t>Resolución actualizada</t>
  </si>
  <si>
    <t>Resolución de incentivos</t>
  </si>
  <si>
    <t>Plan de cualificación sobre la planeación, estructuración, presentación y ejecución de proyectos</t>
  </si>
  <si>
    <t>Informe de seguimiento SST</t>
  </si>
  <si>
    <t>Certificado de capacitación</t>
  </si>
  <si>
    <t>Vinculación de un web master y un productor audiovisual</t>
  </si>
  <si>
    <t>Banners
Correos</t>
  </si>
  <si>
    <t>* Actas de transferencia 
* Actas de Eliminación
* Transferencias Secundarias
*Acta de aplicación de archivos de gestión</t>
  </si>
  <si>
    <t>* Asistencias 
* Acta de reunión 
* Bitácora de Capacitación 
* Banco de Presentaciones</t>
  </si>
  <si>
    <t>* Código de Radicado 
* Acto administrativo de convalidación. 
* Publicación del Registro único de series documentales - RUSD</t>
  </si>
  <si>
    <t>* Parametrización de Tabla de Retención Documental - TRD
* Flujos documentales
* Informe de usabilidad y tramite</t>
  </si>
  <si>
    <t>* Información documetnada actualizada</t>
  </si>
  <si>
    <t>* Verificación del Modelo de Requisitos para la Gestión de Documentos Electrónicos - MOREQ
* Software en desarrollo
* Software en Producción
* Actas reuniones</t>
  </si>
  <si>
    <t>Informe de seguimiento y recomendaciones</t>
  </si>
  <si>
    <t>Relación de ingresos y salidas</t>
  </si>
  <si>
    <t>Fotografía de puertas con acceso para personal con discapacidad</t>
  </si>
  <si>
    <t>Fotografías de baños adaptados</t>
  </si>
  <si>
    <t>Informe estudio</t>
  </si>
  <si>
    <t>Informe de dotación de terraza</t>
  </si>
  <si>
    <t>Informe de dotación del laboratorio de turismo</t>
  </si>
  <si>
    <t>Evidencias del mantenimiento</t>
  </si>
  <si>
    <t>Plan de mantenimiento</t>
  </si>
  <si>
    <t>Documento que describa las estartegias de internacionacionalización (objetivo, alcance, descripción etc)</t>
  </si>
  <si>
    <t>Plan anual de trabajo
Informe de implementación del plan anual de trabajo</t>
  </si>
  <si>
    <t>Actas de reuniones o Informe con evidencias de la reunión</t>
  </si>
  <si>
    <t>base de datos consolidada/correos/---</t>
  </si>
  <si>
    <t>Informe de seguimiento/producto de la alianza o convenio</t>
  </si>
  <si>
    <t>Listado de Instituciones aliadas</t>
  </si>
  <si>
    <t>Propuestas de colaboracion asociativa</t>
  </si>
  <si>
    <t>Publicaciones. Baners., etc</t>
  </si>
  <si>
    <t>Certificados expedidos en diferentes habilidades</t>
  </si>
  <si>
    <t>Repositorio de productos</t>
  </si>
  <si>
    <t>Difusión en medios institucionales de la movilidad</t>
  </si>
  <si>
    <t>Documento entregable por parte de los estudiantes participes de la movilidad de acuerdo al alacance definido</t>
  </si>
  <si>
    <t>Informe de moviliadades realizadas</t>
  </si>
  <si>
    <t>Postulación a convocatorias externas</t>
  </si>
  <si>
    <t>Proyecto con la descripción de objetivo y alacance de la movilidad - Acta de Consejo de Facultad</t>
  </si>
  <si>
    <t>Publicación de listado de seleccionados</t>
  </si>
  <si>
    <t>Revisión de promedios academicos, participación en actividades academicas, deporrtivas o artisticas previas por parte de los postulados, grupos poblacionales con enfoque diferencial</t>
  </si>
  <si>
    <t>Informe de analisis de tendencias</t>
  </si>
  <si>
    <t>Convenio</t>
  </si>
  <si>
    <t>Convenio y/o alianza</t>
  </si>
  <si>
    <t>Informe de los trabajos realizados</t>
  </si>
  <si>
    <t>Documento diagnóstico sobre el estado de los grupos de investigación</t>
  </si>
  <si>
    <t>Hoja de vida del GrupLAC</t>
  </si>
  <si>
    <t>Informe de actividades o estrategias de cooperación conjunta implementadas</t>
  </si>
  <si>
    <t>Informe de publicaciones de productos investigativos</t>
  </si>
  <si>
    <t>Proyectos de investigación 
Carta de participación</t>
  </si>
  <si>
    <t>Acuerdo de creación de la revista
Acta de comité editorial</t>
  </si>
  <si>
    <t>Plan editorial de la revista
Acta de comité editorial</t>
  </si>
  <si>
    <t>Procedimientos y formatos asociados al proceso de publicación en revistas institucionales</t>
  </si>
  <si>
    <t>Revista editada</t>
  </si>
  <si>
    <t>Evidencia de solicitud</t>
  </si>
  <si>
    <t>Lista de chequeo requisitos estándares de calidad académica y editorial vs revista institucional</t>
  </si>
  <si>
    <t>Proceso documentado</t>
  </si>
  <si>
    <t>Publicaciones</t>
  </si>
  <si>
    <t>Acuerdo</t>
  </si>
  <si>
    <t>Email/documento</t>
  </si>
  <si>
    <t>Evento</t>
  </si>
  <si>
    <t>Evento
Fotos
Asistencias</t>
  </si>
  <si>
    <t>Informe de éxito del sello editorial</t>
  </si>
  <si>
    <t>Manual de identidad</t>
  </si>
  <si>
    <t>Página web</t>
  </si>
  <si>
    <t>Procedimientos y formatos asociados al sello editorial</t>
  </si>
  <si>
    <t>Recibido solicitud de indexación</t>
  </si>
  <si>
    <t>Acta de reunión</t>
  </si>
  <si>
    <t>Acta de reunión
Resolucion de funciones del comité de sello editorial</t>
  </si>
  <si>
    <t>Informe de aplicación de estratevias</t>
  </si>
  <si>
    <t>Plan de cualificación
Informe de implementación de plan de cualificación</t>
  </si>
  <si>
    <t>Procedimientos asociados al funcionamiento del centro de desarrollo tecnologico e innovación</t>
  </si>
  <si>
    <t>Acta de creación (Acuerdo)</t>
  </si>
  <si>
    <t>Documento maestro de líneas de investigación</t>
  </si>
  <si>
    <t>Instrumento</t>
  </si>
  <si>
    <t>Curso en plataforma</t>
  </si>
  <si>
    <t>Instructivos</t>
  </si>
  <si>
    <t>Informe de dotación del laboratorio de gsatronomia</t>
  </si>
  <si>
    <t>Recibido a satisfacción</t>
  </si>
  <si>
    <t>Actas de asistencia a Capacitación del personal para uso de los equipos</t>
  </si>
  <si>
    <t>Curso Actualizado</t>
  </si>
  <si>
    <t>Cursos creados en Genesis</t>
  </si>
  <si>
    <t>Informe de Entrega</t>
  </si>
  <si>
    <t>Informe de entrega</t>
  </si>
  <si>
    <t>Informe de Usabilidad</t>
  </si>
  <si>
    <t>Informe semestral de estado de equipos de medios educativos</t>
  </si>
  <si>
    <t>Informe Usabilidad</t>
  </si>
  <si>
    <t>Inventario de recursos actuales definiendo el estado de los mismos / Listado de necesidades especificas de cada aula</t>
  </si>
  <si>
    <t>Listado de Asistencias</t>
  </si>
  <si>
    <t>Solicitud de compras</t>
  </si>
  <si>
    <t>Acta de Reunión</t>
  </si>
  <si>
    <t>Acta de comité de gestión y desempeño
Asistencias</t>
  </si>
  <si>
    <t>Constancia de diligenciamiento</t>
  </si>
  <si>
    <t>Formato de plan de mejoramiento y seguimiento</t>
  </si>
  <si>
    <t>Informe de gestión
Acta de comité de gestión y desempeño</t>
  </si>
  <si>
    <t>Informe de seguimiento
Acta de comité de gestión y desempeño</t>
  </si>
  <si>
    <t>Procedimiento, guia y/o manual de implementación de MIPG</t>
  </si>
  <si>
    <t>Actas de reunión con lideres de procesos
Informe diagnostico interno y externo</t>
  </si>
  <si>
    <t>Banners
Asistencia
CEU en funcionamiento</t>
  </si>
  <si>
    <t>Correos electronicos</t>
  </si>
  <si>
    <t>Informe de satisfacción de los usuarios del CEU
Recomendaciones de mejora
Listado de necesidades</t>
  </si>
  <si>
    <t>Informes de seguimiento a datos
Planes de acción de datos</t>
  </si>
  <si>
    <t>Manual operativo CEU
Diccionario de datos
Resolución de estructuración del CEU
Procedimientos asociados al CEU (recolección, tratamiento, verificación (auditoria) y publicación de la información)</t>
  </si>
  <si>
    <t>Visualización de Prueba piloto
Acta de mejoras identificadas en prueba piloto</t>
  </si>
  <si>
    <t>Guías de recolección de información estadística
Fichas técnicas de indicadores</t>
  </si>
  <si>
    <t>Visualización en pagina web institucional a través de Power Bi</t>
  </si>
  <si>
    <t>Plan sensibilización y educación ambiental</t>
  </si>
  <si>
    <t>Programa de preservación del suelo y gestión de la calidad del aire</t>
  </si>
  <si>
    <t>Plan de manejo integral de residuos solidos</t>
  </si>
  <si>
    <t>Plan uso eficiente y ahorro de recursos naturales (agua y energia)</t>
  </si>
  <si>
    <t>Asistencias
Publicaciones web</t>
  </si>
  <si>
    <t>Convenios
Alianzas
Evidencia de la gestión
Informes</t>
  </si>
  <si>
    <t>Evidencias de actividades implementadas
Informe
Actas de reuniones</t>
  </si>
  <si>
    <t>Informe de indicadores ambientales</t>
  </si>
  <si>
    <t>Manual de buenas practicas diseñado
Resolución de adopción</t>
  </si>
  <si>
    <t xml:space="preserve">Plan anual de trabajo ambiental
</t>
  </si>
  <si>
    <t>Acta de requisitos</t>
  </si>
  <si>
    <t>Diseños</t>
  </si>
  <si>
    <t>Fotografias
Banners</t>
  </si>
  <si>
    <t>Listado de plantas a requerir
Solicitud de compras</t>
  </si>
  <si>
    <t>Plan de dotación</t>
  </si>
  <si>
    <t>Herramienta diseñada</t>
  </si>
  <si>
    <t>Actas de Reunión</t>
  </si>
  <si>
    <t>Formatos de control de cambios
Actas
Matriz de pendientes</t>
  </si>
  <si>
    <t>Informe de adquisición de equipos de computo</t>
  </si>
  <si>
    <t>Micrositio Web CEU</t>
  </si>
  <si>
    <t>Equipos de computo adquiridos</t>
  </si>
  <si>
    <t>Licencia de visualización Web</t>
  </si>
  <si>
    <t>Espacio web</t>
  </si>
  <si>
    <t>PROGRAMA</t>
  </si>
  <si>
    <t>1.5. Gestión de la infraestructura tecnológica</t>
  </si>
  <si>
    <t>2.1. Oferta académica con calidad</t>
  </si>
  <si>
    <t>1.3. Aumento y diversificación de fuentes de financiación</t>
  </si>
  <si>
    <t>3.2. Multilingüismo Umayor</t>
  </si>
  <si>
    <t>1.1. Gestión Humana</t>
  </si>
  <si>
    <t>N°</t>
  </si>
  <si>
    <t>% C. Factor</t>
  </si>
  <si>
    <t>% C. programa</t>
  </si>
  <si>
    <t>META CUALITATIVA</t>
  </si>
  <si>
    <t>META CUANTITATIVA</t>
  </si>
  <si>
    <t>%C. Meta</t>
  </si>
  <si>
    <t>PROYECTO</t>
  </si>
  <si>
    <t xml:space="preserve">Aumentar en un 7% el indice de desempeño institucional </t>
  </si>
  <si>
    <t>Aumento y diversificación de fuentes de
financiación</t>
  </si>
  <si>
    <t xml:space="preserve"> Generación de nuevos recursos </t>
  </si>
  <si>
    <t xml:space="preserve"> Gestión de la infraestructura tecnológica</t>
  </si>
  <si>
    <t xml:space="preserve"> Fortalecer la infraestructura tecnológica de la institución</t>
  </si>
  <si>
    <t xml:space="preserve"> Gestión de la memoria institucional</t>
  </si>
  <si>
    <t xml:space="preserve"> Gestión integral de la comunicación </t>
  </si>
  <si>
    <t>Ofertar programas de  posgrado</t>
  </si>
  <si>
    <t xml:space="preserve">Aumentar el número de estudiantes matriculados </t>
  </si>
  <si>
    <t>&gt;87</t>
  </si>
  <si>
    <t>Fortalecimiento de la calidad académica de
los programas</t>
  </si>
  <si>
    <t>&gt;126</t>
  </si>
  <si>
    <t xml:space="preserve"> Cualificación y desarrollo profesoral y administrativo</t>
  </si>
  <si>
    <t xml:space="preserve">Incorporar estrategias que permitan transformar el currículo de 4 programas conforme a las necesidades del contexto. </t>
  </si>
  <si>
    <t>Acreditación de programas e institucional</t>
  </si>
  <si>
    <t xml:space="preserve"> La Umayor y su relación con el entorno nacional e internacional</t>
  </si>
  <si>
    <t xml:space="preserve">Formalizar 6 nuevas  alianzas/convenios con instituciones, nacionales e internacionales para promover la movilidad </t>
  </si>
  <si>
    <t xml:space="preserve"> Relacionamiento Interinstitucional</t>
  </si>
  <si>
    <t>Aumentar alianzas con el sector productivo para fomentar las prácticas profesionales</t>
  </si>
  <si>
    <t xml:space="preserve"> Movilidad nacional e internacional en doble vía</t>
  </si>
  <si>
    <t xml:space="preserve">Incrementar el número de movilidades entrantes y salientes de orden internacional 15% anual </t>
  </si>
  <si>
    <t>Relacionamiento Interinstitucional</t>
  </si>
  <si>
    <t>Relacionamiento con graduado</t>
  </si>
  <si>
    <t xml:space="preserve"> Fortalecimiento y Acompañamiento
Investigativo</t>
  </si>
  <si>
    <t xml:space="preserve">Lograr nuevas alianzas para cohesión en investigación, trabajo de investigación colaborativo con docentes de otras IES </t>
  </si>
  <si>
    <t>Plan estratégico de comunicación y mercadeo institucional</t>
  </si>
  <si>
    <t>Bienestar Institucional</t>
  </si>
  <si>
    <t>Permanencia</t>
  </si>
  <si>
    <t>Programa de calidad de vida y estilo saludable</t>
  </si>
  <si>
    <t>&gt;año anterior</t>
  </si>
  <si>
    <t xml:space="preserve"> Cultura, Deporte y Recreación Umayor</t>
  </si>
  <si>
    <t>Cutura, deporte y recreación</t>
  </si>
  <si>
    <t>Desarrollo sostenible</t>
  </si>
  <si>
    <t>PROGRAMA2</t>
  </si>
  <si>
    <t>1.2. Buen gobierno institucional</t>
  </si>
  <si>
    <t>1.4. Gestión de la infraestructura física
funcional, moderna e innovadora</t>
  </si>
  <si>
    <t>2.3.  Educación inclusiva</t>
  </si>
  <si>
    <t>2.4. Transformación curricular</t>
  </si>
  <si>
    <t>3.1. Visibilización nacional e internacional
(Umayor hacia el mundo)</t>
  </si>
  <si>
    <t>3.4. Internacionalización del currículo</t>
  </si>
  <si>
    <t>4.2. Fomento a la Creación Artística, Desarrollo
Tecnológico y la Innovación.</t>
  </si>
  <si>
    <t>4.3. Visibilización del Impacto de la
Investigación</t>
  </si>
  <si>
    <t>5.1. Programa Permanencia y Graduación</t>
  </si>
  <si>
    <t>5.2. Calidad de vida Umayor</t>
  </si>
  <si>
    <t>5.3. Inclusión y equidad Umayor</t>
  </si>
  <si>
    <t>6.1. Responsabilidad social</t>
  </si>
  <si>
    <t xml:space="preserve">2.2.  Cualificación y desarrollo profesoraladministrativo </t>
  </si>
  <si>
    <t>1.7. Gestión integral de la comunicación</t>
  </si>
  <si>
    <t xml:space="preserve">2.5. Acreditación de programas e institucional </t>
  </si>
  <si>
    <t>3.3. Movilidad nacional e internacional en doble vía</t>
  </si>
  <si>
    <t>3.5. Relacionamiento con graduados</t>
  </si>
  <si>
    <t>4.1.  Fortalecimiento y Acompañamiento Investigativo</t>
  </si>
  <si>
    <t xml:space="preserve">5.4.  Cultura, Deporte y Recreación Umayor </t>
  </si>
  <si>
    <t>Participar en convocatorias externas de movilidades internacionales</t>
  </si>
  <si>
    <t>ENTRANTES INTERNACIONALES</t>
  </si>
  <si>
    <t>ENTRANTES NACIONALES</t>
  </si>
  <si>
    <t>SALIENTES  INTERNACIONALES</t>
  </si>
  <si>
    <t>SALIENTES  NACIONALES</t>
  </si>
  <si>
    <t>INTERNACIONALES</t>
  </si>
  <si>
    <t>NACIONALES</t>
  </si>
  <si>
    <t>Total general</t>
  </si>
  <si>
    <t>Mayor al resultado 2024 (Resultado 2024: 90 puntos)</t>
  </si>
  <si>
    <t>Mayor al resultado 2024 (Resultado 2024: 131 puntos)</t>
  </si>
  <si>
    <t>Estudiantes</t>
  </si>
  <si>
    <t>Profesores</t>
  </si>
  <si>
    <t>Administrativos</t>
  </si>
  <si>
    <t>Egresados</t>
  </si>
  <si>
    <t>cultura</t>
  </si>
  <si>
    <t>Deporte</t>
  </si>
  <si>
    <t>total 2024</t>
  </si>
  <si>
    <t>Mayor al resultado 2024 (Resultado 2024: 3453 estudiantes)</t>
  </si>
  <si>
    <t>Mayor al resultado 2024 (Resultado 2024: 10 eventos)</t>
  </si>
  <si>
    <t>Mayor al resultado 2024 (Resultado 2024: 47 egresados)</t>
  </si>
  <si>
    <t>60% (2 espacios)</t>
  </si>
  <si>
    <t>Etiquetas de fila</t>
  </si>
  <si>
    <t xml:space="preserve">Avance  en la vigencia </t>
  </si>
  <si>
    <t>Cumplimiento III C</t>
  </si>
  <si>
    <t>Cumplimiento I C</t>
  </si>
  <si>
    <t>Cumplimiento II C</t>
  </si>
  <si>
    <t>Cuenta de Actividad de proyecto</t>
  </si>
  <si>
    <t xml:space="preserve">INFRAESTRUCTURA </t>
  </si>
  <si>
    <t xml:space="preserve">Realizar actualización curricular de 2 programas
*Facultad de Admon (Turismo e Idiomas y Admón de Comercio)
</t>
  </si>
  <si>
    <t>Niveles de cumplimiento IC</t>
  </si>
  <si>
    <t>SOLO PLAN DE DESARROLLO INSTITUCIONAL</t>
  </si>
  <si>
    <t>(Varios elementos)</t>
  </si>
  <si>
    <t>Incumplimiento</t>
  </si>
  <si>
    <t>Satisfactorio</t>
  </si>
  <si>
    <t>Aceptable</t>
  </si>
  <si>
    <t>proceso</t>
  </si>
  <si>
    <t>resultdo</t>
  </si>
  <si>
    <t>Cuenta de proceso</t>
  </si>
  <si>
    <t>Cuenta de proceso2</t>
  </si>
  <si>
    <t>La actividad fue desarrollada durante el primer cuatrimestre, con evidencia en las actas de seguimiento correspondientes. El monitoreo periódico del Mapa de Riesgos de Corrupción continúa en los cuatrimestres segundo y tercero, en atención a posibles ajustes derivados de cambios en el contexto, identificación de riesgos emergentes, evaluación de la eficacia de los controles, cumplimiento del plan de manejo o materialización de riesgos.</t>
  </si>
  <si>
    <t>1.4. Gestión de la infraestructura física funcional, moderna e innovadora</t>
  </si>
  <si>
    <t>Gestión de la infraestructura física funcional, moderna e innovadora</t>
  </si>
  <si>
    <t>(en blanco)</t>
  </si>
  <si>
    <t>Código</t>
  </si>
  <si>
    <t>Versión</t>
  </si>
  <si>
    <t>Fecha</t>
  </si>
  <si>
    <t>FT-PI-033</t>
  </si>
  <si>
    <t>SEGUIMIENTO Y EVALUACIÓN AL PLAN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</si>
</sst>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quot;$&quot;\ #,##0"/>
    <numFmt numFmtId="165" formatCode="_-* #,##0_-;\-* #,##0_-;_-* &quot;-&quot;??_-;_-@_-"/>
    <numFmt numFmtId="166" formatCode="0.0%"/>
    <numFmt numFmtId="167" formatCode="_-&quot;$&quot;\ * #,##0_-;\-&quot;$&quot;\ * #,##0_-;_-&quot;$&quot;\ * &quot;-&quot;??_-;_-@_-"/>
    <numFmt numFmtId="168" formatCode="_-* #,##0.0_-;\-* #,##0.0_-;_-* &quot;-&quot;??_-;_-@_-"/>
  </numFmts>
  <fonts count="14">
    <font>
      <sz val="11"/>
      <color theme="1"/>
      <name val="Calibri"/>
      <family val="2"/>
      <scheme val="minor"/>
    </font>
    <font>
      <sz val="11"/>
      <color theme="1"/>
      <name val="Calibri"/>
      <family val="2"/>
      <scheme val="minor"/>
    </font>
    <font>
      <b/>
      <sz val="12"/>
      <color theme="1"/>
      <name val="Arial"/>
      <family val="2"/>
    </font>
    <font>
      <sz val="11"/>
      <color theme="1"/>
      <name val="Calibri"/>
      <family val="2"/>
    </font>
    <font>
      <sz val="14"/>
      <color theme="1"/>
      <name val="Calibri Light"/>
      <family val="2"/>
    </font>
    <font>
      <b/>
      <sz val="11"/>
      <color theme="0"/>
      <name val="Calibri"/>
      <family val="2"/>
      <scheme val="minor"/>
    </font>
    <font>
      <sz val="11"/>
      <color theme="1" tint="0.34998626667073579"/>
      <name val="Calibri Light"/>
      <family val="2"/>
    </font>
    <font>
      <b/>
      <sz val="10"/>
      <color theme="0"/>
      <name val="Arial"/>
      <family val="2"/>
    </font>
    <font>
      <sz val="10"/>
      <color theme="1"/>
      <name val="Quattrocento Sans"/>
    </font>
    <font>
      <b/>
      <sz val="10"/>
      <name val="Calibri"/>
      <family val="2"/>
    </font>
    <font>
      <sz val="10"/>
      <color theme="1" tint="0.34998626667073579"/>
      <name val="Calibri Light"/>
      <family val="2"/>
    </font>
    <font>
      <sz val="16"/>
      <color theme="1"/>
      <name val="Calibri"/>
      <family val="2"/>
      <scheme val="minor"/>
    </font>
    <font>
      <b/>
      <sz val="16"/>
      <color theme="1"/>
      <name val="Calibri"/>
      <family val="2"/>
      <scheme val="minor"/>
    </font>
    <font>
      <sz val="11"/>
      <color theme="1"/>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548235"/>
        <bgColor rgb="FF548235"/>
      </patternFill>
    </fill>
    <fill>
      <patternFill patternType="solid">
        <fgColor theme="9"/>
        <bgColor indexed="64"/>
      </patternFill>
    </fill>
    <fill>
      <patternFill patternType="solid">
        <fgColor rgb="FFFFFFFF"/>
        <bgColor indexed="64"/>
      </patternFill>
    </fill>
    <fill>
      <patternFill patternType="solid">
        <fgColor theme="2"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54823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indexed="64"/>
      </left>
      <right style="thin">
        <color indexed="64"/>
      </right>
      <top style="thin">
        <color indexed="64"/>
      </top>
      <bottom/>
      <diagonal/>
    </border>
    <border>
      <left style="thin">
        <color rgb="FF000000"/>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cellStyleXfs>
  <cellXfs count="101">
    <xf numFmtId="0" fontId="0" fillId="0" borderId="0" xfId="0"/>
    <xf numFmtId="0" fontId="0" fillId="0" borderId="1" xfId="0" applyBorder="1"/>
    <xf numFmtId="9" fontId="0" fillId="0" borderId="1" xfId="2" applyFont="1" applyBorder="1"/>
    <xf numFmtId="9" fontId="0" fillId="0" borderId="0" xfId="2" applyFont="1"/>
    <xf numFmtId="0" fontId="0" fillId="0" borderId="1" xfId="0" applyBorder="1" applyAlignment="1">
      <alignment wrapText="1"/>
    </xf>
    <xf numFmtId="0" fontId="0" fillId="0" borderId="0" xfId="0" applyAlignment="1">
      <alignment wrapText="1"/>
    </xf>
    <xf numFmtId="0" fontId="0" fillId="0" borderId="1" xfId="0" applyBorder="1" applyAlignment="1">
      <alignment vertical="center" wrapText="1"/>
    </xf>
    <xf numFmtId="9" fontId="0" fillId="0" borderId="1" xfId="2"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5" borderId="0" xfId="0" applyFont="1" applyFill="1" applyAlignment="1">
      <alignment horizontal="center" vertical="center" wrapText="1"/>
    </xf>
    <xf numFmtId="0" fontId="0" fillId="6" borderId="0" xfId="0" applyFill="1" applyAlignment="1">
      <alignment horizontal="center"/>
    </xf>
    <xf numFmtId="0" fontId="0" fillId="0" borderId="1" xfId="0" applyBorder="1" applyAlignment="1">
      <alignment horizontal="center" vertical="center" wrapText="1"/>
    </xf>
    <xf numFmtId="0" fontId="7" fillId="5" borderId="7" xfId="0" applyFont="1" applyFill="1" applyBorder="1" applyAlignment="1">
      <alignment horizontal="center" vertical="center" wrapText="1"/>
    </xf>
    <xf numFmtId="167" fontId="6" fillId="0" borderId="1" xfId="3" applyNumberFormat="1" applyFont="1" applyBorder="1" applyAlignment="1">
      <alignment horizontal="left" vertical="center" wrapText="1"/>
    </xf>
    <xf numFmtId="9" fontId="8" fillId="7" borderId="1" xfId="2" applyFont="1" applyFill="1" applyBorder="1" applyAlignment="1">
      <alignment horizontal="center" vertical="center" wrapText="1"/>
    </xf>
    <xf numFmtId="9" fontId="8" fillId="7" borderId="1" xfId="0" applyNumberFormat="1" applyFont="1" applyFill="1" applyBorder="1" applyAlignment="1">
      <alignment horizontal="center" vertical="center" wrapText="1"/>
    </xf>
    <xf numFmtId="9" fontId="0" fillId="0" borderId="1" xfId="2" applyFont="1" applyBorder="1" applyAlignment="1">
      <alignment horizontal="center" vertical="center" wrapText="1"/>
    </xf>
    <xf numFmtId="9" fontId="0" fillId="0" borderId="1" xfId="0" applyNumberFormat="1" applyBorder="1" applyAlignment="1">
      <alignment horizontal="center" vertical="center" wrapText="1"/>
    </xf>
    <xf numFmtId="167" fontId="0" fillId="0" borderId="1" xfId="3" applyNumberFormat="1" applyFont="1" applyBorder="1" applyAlignment="1">
      <alignment horizontal="center" vertical="center" wrapText="1"/>
    </xf>
    <xf numFmtId="3" fontId="0" fillId="0" borderId="1" xfId="0" applyNumberFormat="1" applyBorder="1" applyAlignment="1">
      <alignment horizontal="center" vertical="center" wrapText="1"/>
    </xf>
    <xf numFmtId="10" fontId="0" fillId="0" borderId="0" xfId="0" applyNumberFormat="1"/>
    <xf numFmtId="9" fontId="0" fillId="0" borderId="0" xfId="0" applyNumberFormat="1"/>
    <xf numFmtId="0" fontId="5" fillId="6" borderId="1" xfId="0" applyFont="1" applyFill="1" applyBorder="1"/>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10"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6" fillId="9" borderId="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10" fillId="0" borderId="5" xfId="0" applyFont="1" applyBorder="1" applyAlignment="1">
      <alignment horizontal="lef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0" xfId="0" applyFont="1" applyAlignment="1">
      <alignment wrapText="1"/>
    </xf>
    <xf numFmtId="165" fontId="0" fillId="0" borderId="0" xfId="1" applyNumberFormat="1" applyFont="1"/>
    <xf numFmtId="0" fontId="12" fillId="11" borderId="0" xfId="0" applyFont="1" applyFill="1" applyAlignment="1">
      <alignment horizontal="center" vertical="center"/>
    </xf>
    <xf numFmtId="0" fontId="0" fillId="0" borderId="0" xfId="0" applyAlignment="1">
      <alignment horizontal="center" vertical="center"/>
    </xf>
    <xf numFmtId="0" fontId="0" fillId="11" borderId="1" xfId="0" applyFill="1" applyBorder="1" applyAlignment="1">
      <alignment horizontal="center" vertical="center" wrapText="1"/>
    </xf>
    <xf numFmtId="9" fontId="0" fillId="0" borderId="1" xfId="2" applyFont="1" applyFill="1" applyBorder="1" applyAlignment="1">
      <alignment vertical="center" wrapText="1"/>
    </xf>
    <xf numFmtId="0" fontId="0" fillId="12" borderId="0" xfId="0" applyFill="1"/>
    <xf numFmtId="0" fontId="0" fillId="0" borderId="0" xfId="0" pivotButton="1"/>
    <xf numFmtId="0" fontId="0" fillId="12" borderId="1" xfId="0" applyFill="1" applyBorder="1" applyAlignment="1">
      <alignment horizontal="center" vertical="center" wrapText="1"/>
    </xf>
    <xf numFmtId="9" fontId="0" fillId="0" borderId="1" xfId="2" applyFont="1" applyBorder="1" applyAlignment="1">
      <alignment wrapText="1"/>
    </xf>
    <xf numFmtId="9" fontId="0" fillId="0" borderId="0" xfId="2" applyFont="1" applyBorder="1"/>
    <xf numFmtId="43" fontId="0" fillId="0" borderId="1" xfId="1" applyFont="1" applyBorder="1" applyAlignment="1">
      <alignment wrapText="1"/>
    </xf>
    <xf numFmtId="9" fontId="0" fillId="0" borderId="1" xfId="0" applyNumberFormat="1" applyBorder="1" applyAlignment="1">
      <alignment vertical="center" wrapText="1"/>
    </xf>
    <xf numFmtId="0" fontId="0" fillId="0" borderId="0" xfId="0" applyAlignment="1">
      <alignment horizontal="left"/>
    </xf>
    <xf numFmtId="43" fontId="0" fillId="0" borderId="0" xfId="0" applyNumberFormat="1"/>
    <xf numFmtId="165" fontId="0" fillId="0" borderId="0" xfId="0" applyNumberFormat="1"/>
    <xf numFmtId="0" fontId="0" fillId="12" borderId="0" xfId="0" applyFill="1" applyAlignment="1">
      <alignment horizontal="left"/>
    </xf>
    <xf numFmtId="165" fontId="0" fillId="12" borderId="0" xfId="0" applyNumberFormat="1" applyFill="1"/>
    <xf numFmtId="9" fontId="0" fillId="12" borderId="0" xfId="0" applyNumberFormat="1" applyFill="1"/>
    <xf numFmtId="0" fontId="0" fillId="4" borderId="0" xfId="0" applyFill="1"/>
    <xf numFmtId="43" fontId="0" fillId="0" borderId="0" xfId="1" applyFont="1"/>
    <xf numFmtId="0" fontId="0" fillId="13" borderId="0" xfId="0" applyFill="1"/>
    <xf numFmtId="0" fontId="0" fillId="14" borderId="0" xfId="0" applyFill="1"/>
    <xf numFmtId="166" fontId="0" fillId="0" borderId="0" xfId="0" applyNumberFormat="1"/>
    <xf numFmtId="166" fontId="0" fillId="12" borderId="0" xfId="0" applyNumberFormat="1" applyFill="1"/>
    <xf numFmtId="166" fontId="0" fillId="0" borderId="0" xfId="2" applyNumberFormat="1" applyFont="1"/>
    <xf numFmtId="0" fontId="0" fillId="2" borderId="0" xfId="0" applyFill="1" applyAlignment="1">
      <alignment horizontal="left"/>
    </xf>
    <xf numFmtId="168" fontId="0" fillId="12" borderId="0" xfId="0" applyNumberFormat="1" applyFill="1"/>
    <xf numFmtId="168" fontId="0" fillId="0" borderId="0" xfId="0" applyNumberFormat="1"/>
    <xf numFmtId="43" fontId="0" fillId="0" borderId="1" xfId="1" applyFont="1" applyBorder="1" applyAlignment="1">
      <alignment vertical="center" wrapText="1"/>
    </xf>
    <xf numFmtId="0" fontId="0" fillId="15" borderId="0" xfId="0" applyFill="1"/>
    <xf numFmtId="0" fontId="0" fillId="6" borderId="0" xfId="0" applyFill="1"/>
    <xf numFmtId="0" fontId="7" fillId="5" borderId="7" xfId="0" applyFont="1" applyFill="1" applyBorder="1" applyAlignment="1">
      <alignment vertical="center" wrapText="1"/>
    </xf>
    <xf numFmtId="0" fontId="2" fillId="0" borderId="0" xfId="0" applyFont="1" applyAlignment="1">
      <alignment horizontal="center"/>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9" fillId="8" borderId="6" xfId="4" applyFont="1" applyFill="1" applyBorder="1" applyAlignment="1">
      <alignment horizontal="center" vertical="center"/>
    </xf>
    <xf numFmtId="0" fontId="9" fillId="8" borderId="9" xfId="4" applyFont="1" applyFill="1" applyBorder="1" applyAlignment="1">
      <alignment horizontal="center" vertical="center"/>
    </xf>
    <xf numFmtId="0" fontId="9" fillId="8" borderId="1" xfId="4"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2" fontId="7" fillId="16" borderId="1" xfId="0" applyNumberFormat="1"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16" borderId="3" xfId="0" applyFont="1" applyFill="1" applyBorder="1" applyAlignment="1">
      <alignment horizontal="center" vertical="center" wrapText="1"/>
    </xf>
    <xf numFmtId="164" fontId="7" fillId="16" borderId="1" xfId="1" applyNumberFormat="1" applyFont="1" applyFill="1" applyBorder="1" applyAlignment="1">
      <alignment horizontal="center" vertical="center" wrapText="1"/>
    </xf>
    <xf numFmtId="164" fontId="7" fillId="16" borderId="1" xfId="0" applyNumberFormat="1" applyFont="1" applyFill="1" applyBorder="1" applyAlignment="1">
      <alignment horizontal="center" vertical="center" wrapText="1"/>
    </xf>
    <xf numFmtId="9" fontId="7" fillId="16" borderId="1" xfId="2" applyFont="1" applyFill="1" applyBorder="1" applyAlignment="1">
      <alignment horizontal="center" vertical="center" wrapText="1"/>
    </xf>
    <xf numFmtId="0" fontId="2" fillId="0" borderId="0" xfId="0" applyFont="1" applyAlignment="1"/>
    <xf numFmtId="0" fontId="0" fillId="0" borderId="0" xfId="0" applyAlignment="1">
      <alignment horizontal="center"/>
    </xf>
    <xf numFmtId="0" fontId="0" fillId="0" borderId="12" xfId="0" applyBorder="1" applyAlignment="1">
      <alignment horizontal="center"/>
    </xf>
    <xf numFmtId="0" fontId="0" fillId="0" borderId="8" xfId="0" applyBorder="1" applyAlignment="1">
      <alignment horizontal="center"/>
    </xf>
    <xf numFmtId="0" fontId="0" fillId="0" borderId="13" xfId="0" applyBorder="1" applyAlignment="1">
      <alignment horizontal="center"/>
    </xf>
    <xf numFmtId="0" fontId="2" fillId="0" borderId="8" xfId="0" applyFont="1" applyBorder="1" applyAlignment="1">
      <alignment horizont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9" fontId="0" fillId="0" borderId="1" xfId="0" applyNumberFormat="1" applyBorder="1" applyAlignment="1">
      <alignment wrapText="1"/>
    </xf>
    <xf numFmtId="9" fontId="0" fillId="0" borderId="1" xfId="0" applyNumberFormat="1" applyBorder="1"/>
  </cellXfs>
  <cellStyles count="5">
    <cellStyle name="Millares" xfId="1" builtinId="3"/>
    <cellStyle name="Moneda" xfId="3" builtinId="4"/>
    <cellStyle name="Normal" xfId="0" builtinId="0"/>
    <cellStyle name="Normal 3" xfId="4" xr:uid="{BD2E46CD-D157-43B3-83CE-8631AA451418}"/>
    <cellStyle name="Porcentaje" xfId="2" builtinId="5"/>
  </cellStyles>
  <dxfs count="25">
    <dxf>
      <font>
        <color rgb="FF9C0006"/>
      </font>
      <fill>
        <patternFill>
          <bgColor rgb="FFFFC7CE"/>
        </patternFill>
      </fill>
    </dxf>
    <dxf>
      <numFmt numFmtId="166" formatCode="0.0%"/>
    </dxf>
    <dxf>
      <numFmt numFmtId="35" formatCode="_-* #,##0.00_-;\-* #,##0.00_-;_-* &quot;-&quot;??_-;_-@_-"/>
    </dxf>
    <dxf>
      <numFmt numFmtId="13" formatCode="0%"/>
    </dxf>
    <dxf>
      <numFmt numFmtId="168" formatCode="_-* #,##0.0_-;\-* #,##0.0_-;_-* &quot;-&quot;??_-;_-@_-"/>
    </dxf>
    <dxf>
      <numFmt numFmtId="166" formatCode="0.0%"/>
    </dxf>
    <dxf>
      <numFmt numFmtId="166" formatCode="0.0%"/>
    </dxf>
    <dxf>
      <numFmt numFmtId="166" formatCode="0.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5" tint="0.79998168889431442"/>
        </patternFill>
      </fill>
    </dxf>
    <dxf>
      <fill>
        <patternFill patternType="solid">
          <bgColor theme="5" tint="0.79998168889431442"/>
        </patternFill>
      </fill>
    </dxf>
    <dxf>
      <fill>
        <patternFill patternType="none">
          <bgColor auto="1"/>
        </patternFill>
      </fill>
    </dxf>
    <dxf>
      <fill>
        <patternFill patternType="solid">
          <bgColor theme="7"/>
        </patternFill>
      </fill>
    </dxf>
    <dxf>
      <numFmt numFmtId="165" formatCode="_-* #,##0_-;\-* #,##0_-;_-* &quot;-&quot;??_-;_-@_-"/>
    </dxf>
    <dxf>
      <fill>
        <patternFill patternType="solid">
          <bgColor rgb="FFFFFF00"/>
        </patternFill>
      </fill>
    </dxf>
    <dxf>
      <numFmt numFmtId="13" formatCode="0%"/>
    </dxf>
    <dxf>
      <numFmt numFmtId="166" formatCode="0.0%"/>
    </dxf>
    <dxf>
      <numFmt numFmtId="165" formatCode="_-* #,##0_-;\-* #,##0_-;_-* &quot;-&quot;??_-;_-@_-"/>
    </dxf>
    <dxf>
      <numFmt numFmtId="35" formatCode="_-* #,##0.00_-;\-* #,##0.00_-;_-* &quot;-&quot;??_-;_-@_-"/>
    </dxf>
    <dxf>
      <numFmt numFmtId="13" formatCode="0%"/>
    </dxf>
    <dxf>
      <numFmt numFmtId="13" formatCode="0%"/>
    </dxf>
    <dxf>
      <numFmt numFmtId="166" formatCode="0.0%"/>
    </dxf>
  </dxfs>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3.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727363</xdr:colOff>
      <xdr:row>0</xdr:row>
      <xdr:rowOff>0</xdr:rowOff>
    </xdr:from>
    <xdr:to>
      <xdr:col>1</xdr:col>
      <xdr:colOff>1333498</xdr:colOff>
      <xdr:row>2</xdr:row>
      <xdr:rowOff>311726</xdr:rowOff>
    </xdr:to>
    <xdr:pic>
      <xdr:nvPicPr>
        <xdr:cNvPr id="2" name="image1.jpg">
          <a:extLst>
            <a:ext uri="{FF2B5EF4-FFF2-40B4-BE49-F238E27FC236}">
              <a16:creationId xmlns:a16="http://schemas.microsoft.com/office/drawing/2014/main" id="{8FE166BB-2864-4A9D-9779-92025481BF5C}"/>
            </a:ext>
          </a:extLst>
        </xdr:cNvPr>
        <xdr:cNvPicPr/>
      </xdr:nvPicPr>
      <xdr:blipFill>
        <a:blip xmlns:r="http://schemas.openxmlformats.org/officeDocument/2006/relationships" r:embed="rId1"/>
        <a:srcRect/>
        <a:stretch>
          <a:fillRect/>
        </a:stretch>
      </xdr:blipFill>
      <xdr:spPr>
        <a:xfrm>
          <a:off x="727363" y="0"/>
          <a:ext cx="1887680" cy="103909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300102</xdr:colOff>
      <xdr:row>0</xdr:row>
      <xdr:rowOff>13048</xdr:rowOff>
    </xdr:from>
    <xdr:to>
      <xdr:col>1</xdr:col>
      <xdr:colOff>2187782</xdr:colOff>
      <xdr:row>2</xdr:row>
      <xdr:rowOff>295357</xdr:rowOff>
    </xdr:to>
    <xdr:pic>
      <xdr:nvPicPr>
        <xdr:cNvPr id="2" name="image1.jpg">
          <a:extLst>
            <a:ext uri="{FF2B5EF4-FFF2-40B4-BE49-F238E27FC236}">
              <a16:creationId xmlns:a16="http://schemas.microsoft.com/office/drawing/2014/main" id="{3EB69429-E090-4D8C-9455-7B00E60A5BA1}"/>
            </a:ext>
          </a:extLst>
        </xdr:cNvPr>
        <xdr:cNvPicPr/>
      </xdr:nvPicPr>
      <xdr:blipFill>
        <a:blip xmlns:r="http://schemas.openxmlformats.org/officeDocument/2006/relationships" r:embed="rId1"/>
        <a:srcRect/>
        <a:stretch>
          <a:fillRect/>
        </a:stretch>
      </xdr:blipFill>
      <xdr:spPr>
        <a:xfrm>
          <a:off x="1591849" y="13048"/>
          <a:ext cx="1887680" cy="1039090"/>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857250</xdr:colOff>
      <xdr:row>0</xdr:row>
      <xdr:rowOff>27215</xdr:rowOff>
    </xdr:from>
    <xdr:to>
      <xdr:col>1</xdr:col>
      <xdr:colOff>1452251</xdr:colOff>
      <xdr:row>2</xdr:row>
      <xdr:rowOff>277091</xdr:rowOff>
    </xdr:to>
    <xdr:pic>
      <xdr:nvPicPr>
        <xdr:cNvPr id="2" name="image1.jpg">
          <a:extLst>
            <a:ext uri="{FF2B5EF4-FFF2-40B4-BE49-F238E27FC236}">
              <a16:creationId xmlns:a16="http://schemas.microsoft.com/office/drawing/2014/main" id="{17FFB342-66FD-4A3A-804A-E53FB16C3668}"/>
            </a:ext>
          </a:extLst>
        </xdr:cNvPr>
        <xdr:cNvPicPr/>
      </xdr:nvPicPr>
      <xdr:blipFill>
        <a:blip xmlns:r="http://schemas.openxmlformats.org/officeDocument/2006/relationships" r:embed="rId1"/>
        <a:srcRect/>
        <a:stretch>
          <a:fillRect/>
        </a:stretch>
      </xdr:blipFill>
      <xdr:spPr>
        <a:xfrm>
          <a:off x="857250" y="27215"/>
          <a:ext cx="1887680" cy="1039090"/>
        </a:xfrm>
        <a:prstGeom prst="rect">
          <a:avLst/>
        </a:prstGeom>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Alejandra Herrera Rodriguez" refreshedDate="45786.364810995372" createdVersion="6" refreshedVersion="6" minRefreshableVersion="3" recordCount="23" xr:uid="{4710714A-B056-4945-88A5-C7AF50E56D80}">
  <cacheSource type="worksheet">
    <worksheetSource ref="E32:F55" sheet="TD Resultados"/>
  </cacheSource>
  <cacheFields count="2">
    <cacheField name="proceso" numFmtId="0">
      <sharedItems/>
    </cacheField>
    <cacheField name="resultdo" numFmtId="0">
      <sharedItems count="3">
        <s v="Satisfactorio"/>
        <s v="Incumplimiento"/>
        <s v="Aceptable"/>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refreshedBy="Maria Alejandra Herrera Rodriguez" refreshedDate="45786.566420717594" createdVersion="6" refreshedVersion="6" minRefreshableVersion="3" recordCount="87917" xr:uid="{16F886CE-0709-4B99-8E6F-2F17366E23D5}">
  <cacheSource type="worksheet">
    <worksheetSource ref="A5:Y1048576" sheet="Plan acción"/>
  </cacheSource>
  <cacheFields count="25">
    <cacheField name="PLAN ORIGEN" numFmtId="0">
      <sharedItems containsBlank="1" count="19">
        <s v="P.D.I"/>
        <s v="PINAR"/>
        <s v="PTEP"/>
        <s v="P.D.I "/>
        <s v="PETIC"/>
        <s v="MSPI"/>
        <s v="PTRSI"/>
        <s v="P.D.I - P.B"/>
        <s v="P.E.T.H"/>
        <s v="P.E.T.H_x000a_PM"/>
        <s v="P.E.T.H "/>
        <s v="P.I"/>
        <s v="P.SST"/>
        <s v="PM"/>
        <s v="PM "/>
        <m/>
        <s v="PDI" u="1"/>
        <s v="MPSPI" u="1"/>
        <s v="P.E.T.H - P.D.I" u="1"/>
      </sharedItems>
    </cacheField>
    <cacheField name="Proceso responsable" numFmtId="0">
      <sharedItems containsBlank="1" count="32">
        <s v="GESTION DOCUMENTAL"/>
        <s v="EXTENSION"/>
        <s v="CALIDAD ACADÉMICA"/>
        <s v="EGRESADOS"/>
        <s v="BIENESTAR UNIVERSITARIO"/>
        <s v="BIBLIOTECA"/>
        <s v="CENTRO DESARROLLO CURRICULAR"/>
        <s v="CENTRO DE LENGUAS"/>
        <s v="INTERNACIONALIZACIÓN"/>
        <s v="COMUNICACIONES"/>
        <s v="INVESTIGACION"/>
        <s v="CONTRATACION"/>
        <s v="GESTION DE PROYECTOS"/>
        <s v="ADMISION, REGISTRO Y CONTROL"/>
        <s v="GESTION ADMINISTRATIVA Y LEGAL"/>
        <s v="MEDIOS EDUCATIVOS"/>
        <s v="INFRAESTRUCTURA "/>
        <s v="PLANEACION"/>
        <s v="SOPORTE Y DESARROLLO TECNOLOGICO"/>
        <s v="GESTION DEL TALENTO HUMANO"/>
        <s v="FACULTAD DE ARQUITECTURA"/>
        <s v="FACULTAD DE ADMINISTRACION"/>
        <s v="FACULTAD DE CIENCIAS SOCIALES Y EDUCACIÓN"/>
        <s v="COMPETENCIAS GENERICAS "/>
        <m/>
        <s v="BIENESTAR CIENCIAS SOCIALES Y EDUCACION" u="1"/>
        <s v="INGRAESTRUCTURA FISICA" u="1"/>
        <s v="INVESTIGACIÓN" u="1"/>
        <s v="ExTENSIÓN" u="1"/>
        <s v="BIENESTAR Y FACULTAD" u="1"/>
        <s v="FACULTAD CIENCIAS SOCIALES Y EDUCACION" u="1"/>
        <s v="FACULTAD CIENCIAS SOCIALES" u="1"/>
      </sharedItems>
    </cacheField>
    <cacheField name="FACTOR" numFmtId="0">
      <sharedItems containsBlank="1"/>
    </cacheField>
    <cacheField name="Programa Plan de desarrollo institucional" numFmtId="0">
      <sharedItems containsBlank="1"/>
    </cacheField>
    <cacheField name="Descripción de la meta de plan de desarrollo" numFmtId="0">
      <sharedItems containsBlank="1"/>
    </cacheField>
    <cacheField name="Indicador de la meta" numFmtId="0">
      <sharedItems containsBlank="1"/>
    </cacheField>
    <cacheField name="Programación de la meta de la vigencia  (Valor absoluto)" numFmtId="0">
      <sharedItems containsBlank="1" containsMixedTypes="1" containsNumber="1" minValue="0.2" maxValue="850000000"/>
    </cacheField>
    <cacheField name="Proyecto de inversión" numFmtId="0">
      <sharedItems containsBlank="1" count="23">
        <s v="2. Cultura Legalidad, Transparencia y Buen Actuar"/>
        <s v="5. Modernización y renovación de la infraestructura tecnológica"/>
        <s v="6. Gestión de la memoria institucional"/>
        <s v="N.A"/>
        <s v="3. Generación de nuevos recursos "/>
        <s v="11. Relacionamiento Interinstitucional"/>
        <s v="19. Programa de responsabilidad social Umayor"/>
        <s v="8. Ampliación de la oferta y cobertura académica"/>
        <s v="10. Plan de acreditación institucional y de programas"/>
        <s v="13.  Relacionamiento egresados graduados y no graduados"/>
        <s v="15. Plan estratégico de permanencia y graduación"/>
        <s v="16. Calidad de vida y estilo saludable"/>
        <s v="17. Cultura, Deporte y Recreación Umayor"/>
        <s v="14. Fortalecimiento del sistema institucional de la investigación "/>
        <s v="9.  Fortalecimiento de la calidad académica de los programas"/>
        <s v="12. Lenguas Umayor"/>
        <s v="7.  Plan estratégico de comunicación y mercadeo Institucional"/>
        <s v="4. Ampliación y modernización de la Infraestructura física "/>
        <s v="18. Responsabilidad Ambiental UMAYOR"/>
        <s v="1. Plan estratégico de gestión humana"/>
        <s v="Plan de Mejoramiento Tecnologia Trabajo Social"/>
        <m/>
        <s v="14. Fortalecimiento del sistema institucional de la investigación" u="1"/>
      </sharedItems>
    </cacheField>
    <cacheField name="Actividad de proyecto" numFmtId="0">
      <sharedItems containsBlank="1" count="290" longText="1">
        <s v="Actualizar e Implementar  la politica de gestión documental"/>
        <s v="Diligenciar protocolos de recolección de información estadística"/>
        <s v="Crear o actualizar instrumentos archivísticos"/>
        <s v="Brindar asistencia técnica para Implementar las Tablas de Retención Documetal- TRD"/>
        <s v="Realizar capacitación al personal de la institución sobre la implementación de los instrumentos archivísticos y Procesos Archivísticos"/>
        <s v="Presentar ante Consejo Distrital de archivos las Tabla de Retención Documental - TRD"/>
        <s v="Implementar instrumento archivistico "/>
        <s v="Elaborar la Guia de Digitalización con fines archivísticos como insumo para el Sistema de Gestión de Gestión de documento Electrónico de Archivo SGDEA"/>
        <s v="Presentación del resultado del autodiagnóstico de gestión documental ante el Comité de Gestión y Desempeño"/>
        <s v="Adoptar PINAR"/>
        <s v="Seguimiento a la implementación del PINAR"/>
        <s v="Elaborar procedimientos e instructivos para el Plan de Conservación"/>
        <s v="Elaborar y publicar trimestralmente los informes de PQRSDF en el sitio web institucional, garantizando la transparencia y accesibilidad de la información sobre las solicitudes ciudadanas."/>
        <s v="Elaborar y Publicar relación mensual de Peticiones, Quejas, Reclamos, Sugerencias, Denuncias y Felicitaciones en la página web de la Institución"/>
        <s v="Revisar y Actualizar la matriz del índice de información clasificada y reservada"/>
        <s v="Desarrollar campañas dirigidas a la ciudadanía para dar a conocer los canales de atención al ciudadano con los que cuenta la Entidad"/>
        <s v="Evaluar los canales de atención al ciudadano, dispuestos por la entidad"/>
        <s v="Digitalización de documentos institucionales"/>
        <s v="Elaborar el diagnóstico de preservación a largo plazo para la Implementación del Sistema de Gestión de Documento Electrónico de Archivo – SGDEA para correspondencia, ventanilla y documentos electrónicos"/>
        <s v="Gestionar alquiler o compra de una solución de gestión electronica de documentos"/>
        <s v="Diseñar el Modelo de Requisitos para la Gestión de Documentos Electrónicos - MOREQ "/>
        <s v="Realizar estudio de mercado para identificar las necesidades del entorno"/>
        <s v="Implementar estrategias para Incrementar la consecución de recursos presupuestales_x000a_propios (adicionales a la proyección anual)"/>
        <s v="Formalizar convenio interinstitucional con los centros de practicas "/>
        <s v="Estructurar proyecto de atención permanente de Umayor a la comunidad (Barrio la Candelaria)"/>
        <s v="Implementar plan de trabajo focalizado "/>
        <s v="Estructurar proyectos de impacto social con las facultades académicas"/>
        <s v="Implementar plan de trabajo de los proyectos con impacto social (con facultades)"/>
        <s v="Revisar y validar las condiciones de los programas diseñados (licenciatura en eduacion fisica, recreación y deporte; negocios internacionales)"/>
        <s v="Radicar programas académicos ante el MEN"/>
        <s v="Preparar y recibir visita del MEN (Programa Trabajo Social)"/>
        <s v="Aprobar informe de pares académicos (Programa Trabajo Social)"/>
        <s v="Revisar y validar las condiciones de los programas diseñados (postgrado) (Urbanismo-Cooperación-Intervención)"/>
        <s v="Radicar programas académicos de posgrados ante el MEN_x000a_*Esp. Arq. y Urbanismo (Arq.)_x000a_*Cooperación internacional y gestión de proyectos para el desarrollo (Administración)_x000a_*Esp. En procesos de intervención social con enfoque diferencial (C. sociales)"/>
        <s v="Preparar y recibir visita del MEN_x000a_*Esp. Arq. y Urbanismo (Arq.)_x000a_*Cooperación internacional y gestión de proyectos para el desarrollo (Administración)"/>
        <s v="Aprobar informe de pares académicos_x000a_*Esp. Arq. y Urbanismo (Arq.)_x000a_*Cooperación internacional y gestión de proyectos para el desarrollo (Administración)"/>
        <s v="Gestionar visita de pares académicos del programa de Tecnología en Turismo e Idiomas"/>
        <s v="Recibir y socializar notificación por parte del MEN del programa de Tecnología en Turismo e Idiomas y Tecnología en Promoción Social"/>
        <s v="Gestionar visita de pares académicos del programa de Tecnología en Promoción Social"/>
        <s v="Capacitación a miembros de Umayor frente a temas asociados al Sistema Interno de Aseguramiento de la Calidad"/>
        <s v="Actualizar y socializar politica de calidad académica"/>
        <s v="Estructurar e implementar estrategias que permitan realizar seguimiento al egresado con el fin de identificar el impacto en el medio."/>
        <s v="Realizar estudio de tendencia, pertinencia e impacto por facultades"/>
        <s v="Estructurar estrategia de red de egresados"/>
        <s v="Realizar lanzamiento de la red de egresados"/>
        <s v="Implementar de software para gestion de egresados: herramienta tecologica que permita tener una completa caracterización de los egresados Umayor y en la que a su vez se administre el seguimiento, actividades y percepción de los egresados hacia la institucion con el fin de consolidar la relación Egresados y Umayor"/>
        <s v="Diseñar e Implementar plan de trabajo del programa de permanencia (incluye implementación de orientaciones académicas, psicosicial y socioeconomicas entre otras)"/>
        <s v="Realizar encuestas periódicas para recopilar la retroalimentación de los estudiantes y ajustar el programa de permanencia y graduación según sea necesario. (Retroalimentación Continua)"/>
        <s v="Aumentar el porcentaje de participación de estudiantes en el programa de calidad de vida Umayor"/>
        <s v="Aumentar el porcentaje de participación de profesores en el programa de calidad de vida Umayor"/>
        <s v="Aumentar el porcentaje de participación de administrativos en el programa de calidad de vida Umayor"/>
        <s v="Aumentar el porcentaje de participación de egresados en el programa de calidad de vida Umayor"/>
        <s v="Diseñar e implemetar cronograma de actividades de deporte y cultura"/>
        <s v="Medir la participación en eventos nacionales e internacionales de los grupos de cultura y deporte"/>
        <s v="Diseñar la estructura y la interfaz que permita a los usuarios buscar, explorar y acceder a los recursos de investigación de manera eficiente e interactiva que fomenten la participación y la colaboración, como comentarios, calificaciones, foros de discusión, capacidad para hacer preguntas a los autores"/>
        <s v="Recolectar y preparar el contenido como artículos, informes, tesis, datasets, presentaciones, y otros materiales relacionados"/>
        <s v="Establecer políticas, procedimientos y directrices para la inclusión de contenido en el repositorio, incluyendo criterios de calidad y revisión, derechos de autor, licencias, etc."/>
        <s v="Recopilar retroalimentación de los usuarios para mejorar continuamente el repositorio y ajustar sus características y funcionalidades según las necesidades de la comunidad"/>
        <s v="Diseñar e implementar estrategias en pro del mejoramiento del resultado de las pruebas TYT"/>
        <s v="Aumentar los promedios globales institucionales de las pruebas saber TYT con respecto al año anterior"/>
        <s v="Diseñar e implementar estrategias en pro del mejoramiento del resultado de las pruebas PRO"/>
        <s v="Aumentar los promedios globales institucionales de las pruebas saber PRO con respecto al año anterior"/>
        <s v="Diseñar e Implementar plan de trabajo del programa de permanencia y graduación"/>
        <s v="Establecer e implementar cronograma para la implementación del plan estrategico de las competencias en una segunda lengua"/>
        <s v="Establecer e implementar un cronograma para la implementación de plan estrategico del multiculturalismo"/>
        <s v="Estructurar e implementar estrategias que permitan la internacionalización del curriculo"/>
        <s v="Formalizar 2 nuevas alianzas o convenios anuales"/>
        <s v="Ejecutar y hacer seguimiento a Alianzas o Convenios activos"/>
        <s v="Recopilar productos derivados de las actividades de internacionalización"/>
        <s v="Participar en convocatorias externas de movilidades nacionales "/>
        <s v="Diseñar e implementar el Plan estratégico para el posicionamiento de marca institucional"/>
        <s v="Diseñar e implementar el Plan estratégico de comunicación interna y cultura organizacional"/>
        <s v="Realizar evaluación de posicionamiento de marca"/>
        <s v="Publicar las actividades de movilidad internacional entrante y saliente (Notas, videos, banner, etc)."/>
        <s v="Publicar las actividadesde movilidad nacional entrante y saliente (Notas, videos, banner, etc)."/>
        <s v="Diseñar el formato y la estructura de la revista institucional (diseño gráfico y la estructura de la revista, incluyendo la portada, tipografía, colores y diseño de páginas interiores)"/>
        <s v="Actualizar el esquema de publicación de información "/>
        <s v="Diseñar e implementar una estrategia de divulgación para dar a conocer los esquemas de publicación de la información a los grupos de valor."/>
        <s v="Realizar monitoreo Semestral del Esquema de Publicación con el fin de garantizar la actualización y el acceso a la información pública."/>
        <s v="Establecer y ejecutar un plan de trabajo para fortalecer en el portal institucional la Accesibilidad de Contenidos WEB"/>
        <s v="Diseñar e implementar plan de mejoramiento de la politica de Gestión del conocimiento y la innovación"/>
        <s v="Establecer los contenidos y requerimiento de comunicaciones semestral para la divulgación de la investigación y sus productos en Umayor"/>
        <s v="Brindar dos asesorías anuales a estudiantes de otras IES por parte de nuestros profesores en trabajo de grado en maestrías y doctorados"/>
        <s v="Sostener o aumentar la categorización de tres grupos de investigación"/>
        <s v="Incrementar del número de productos de investigación de conformidad con las tipologÍas establecidas por Minciencias"/>
        <s v="Desarrollar proyectos, actividades o productos que permitan operacionalizar las lineas de investigación "/>
        <s v="Publicar y promocionar revista institucional"/>
        <s v="Puesta en marcha del sello editorial de la institución"/>
        <s v="Presentación ante la comunidad académica de los resultados del sello editorial"/>
        <s v="Dar a conocer las políticas y reglas para autores"/>
        <s v="Definir e Implementar estrategias para fortalecer la investigación formativa"/>
        <s v="Capacitar al personal docente y administrativo en innovación"/>
        <s v="Diseñar proyecto de estructuración de la Unidad de desarrollo tecnologico e innovación, definiendo prioridades y presupuesto"/>
        <s v="Realizar Convocatoria interna de proyectos de desarrollo tecnologico e innovación"/>
        <s v="Promocionar el repositorio entre la comunidad académica y científica a través de redes sociales, conferencias, seminarios y otros eventos relacionados con la investigación"/>
        <s v="Recopilar y crear contenido (artículos, noticias, investigaciones, perfiles, opiniones y otros tipos de contenido relacionados con la institución)"/>
        <s v="Realizar proceso de contratación para la dotación de los espacios institucionales"/>
        <s v="Adquirir software y equipos de última generación según las necesidades identificadas."/>
        <s v="Adquirir equipos audiovisuales, mobiliarios, páneles para la insonorización y otros requeridos para el funcionamiento de la emisora"/>
        <s v="Diseño e implementación de politica de compras sostenibles"/>
        <s v="Realizar compra de los insumos requeridos para la dotación de espacios verdes (Campaña de donación de plantas para espacios verdes)"/>
        <s v="Construir banco de proyectos institucional"/>
        <s v="Diseñar el proceso de gestión de proyectos"/>
        <s v="Identificación y Priorización de Oportunidades de Financiación"/>
        <s v="Formular y presentar proyectos en convocatorias abiertas de cooperación internacional."/>
        <s v="Creación de Estrategias de Monetización y Vinculación con el Sector Productivo"/>
        <s v="Gestión de Regalías y Fondos Públicos: Preparar y presentar propuestas de proyectos para ser financiados con recursos de regalías."/>
        <s v="Ejecutar cronograma de actividades contempladas en la planeación de los proyectos"/>
        <s v="Ofertar nuevos programa académico de pregrado"/>
        <s v="Ofertar programas académicos de posgrado"/>
        <s v="Realizar Informe comparativo de matriculados por año"/>
        <s v="Organizar eventos de orientación y días de puertas abiertas para que los posibles estudiantes conozcan la institución y sus programas"/>
        <s v="Participar en ferias educativas y eventos relacionados para llegar a un publico mas amplio"/>
        <s v="Diseñar e implementar plan de mejoramiento politica de servicio al ciudadano"/>
        <s v="Continuar con el arrendamiento de sede 2"/>
        <s v="Adquirir (alquiler, compra o construcción) infraestructura física para sede 3 de acuerdo a los estudios realizados"/>
        <s v="Implementación de buenas prácticas con la vinculación de Umayor a Redes Institucionales de Transparencia y Anticorrupción, con base en los aspectos relacionados en el Programa de Transparencia y Ética en el Sector Público."/>
        <s v="Realizar monitoreo semestral del menú de Atención y Servicio a la Ciudadanía para garantizar la actualización de la información de acuerdo con la Resolución 1519 de 202"/>
        <s v="Realizar capacitaciones al interior de la entidad sobre servicio al ciudadano (recepción y tiempos de respuesta de PQRSD, carta de trato digno, protocolos de servicios y servicio al ciudadano, protocolo de administración por cada uno de los canales de atención dispuestos por la entidad)."/>
        <s v="Implementar mejoras identificadas para la plataforma  para formación profesoral"/>
        <s v="Realizar diagnostico de uso y apropiación de las Tic en los docentes"/>
        <s v="Realizar diagnostico de los medios educativos existentes"/>
        <s v="Definir de acuerdo al diagnostico los medios educativos necesarios para cada aula"/>
        <s v="Realizar la instalación de señalización en braille"/>
        <s v="Realizar instalación de elevador y rampas para personal discapacitado"/>
        <s v="Asignar área para nuevos espacios académicos y/o adminsitrativos"/>
        <s v="Acondicionar y Dotar nuevos espacios"/>
        <s v="Adecuar espacio para el funcionamiento de la emisora"/>
        <s v="Dotar los espacios destinados como zona verde"/>
        <s v="Implementar plan de mantenimiento de espacios verdes"/>
        <s v="Sensibilizar y asesorar a las áreas involucradas sobre la normativa específica del MIPG con el fin de comprendan a fondo sobre esta y su importancia"/>
        <s v="Medir, análizar y socializar los resultados obtenidos del desempeño institucional (FURAG)"/>
        <s v="Diseñar e implementar plan de mejoramiento politica de Participación ciudadana en la gestión pública"/>
        <s v="Diseñar e implementar plan de mejoramiento politica de Fortalecimiento organizacional y simplificación de procesos"/>
        <s v="Diseñar e implementar plan de mejoramiento politica de planeación institucional"/>
        <s v="Diseñar e implementar plan de mejoramiento politica de  Racionalización de tramites"/>
        <s v="Diseñar e implementar plan de mejoramiento politica de  Transparencia y acceso a la información publica"/>
        <s v="Realizar evaluación trimestral para medir el progreso y la eficacia de la implementación del MIPG."/>
        <s v="Diseñar e implementar plan de apertura de datos"/>
        <s v="Capacitar y sensibilizar a lideres de proceso sobre el funcionamiento del CEU"/>
        <s v="Diseñar información documentada asociada al CEU"/>
        <s v="Medir la satisfacción y necesidades estadisticas de los usuarios"/>
        <s v="Publicar información estadistica en el CEU 2024-2 y 2025-1"/>
        <s v="Implementación de los programas ambientales"/>
        <s v="Realizar concurso con estudiantes para el diseño de una zona verde en la institución_x000a_Aperturar zonas verdes"/>
        <s v="Actualizar la Política de Administración de Riesgos, asegurando que integre los lineamientos estratégicos institucionales, las normativas vigentes y las mejores prácticas en gestión de riesgos. Posteriormente, presentarla ante el Comité de Control Interno para su revisión, retroalimentación y aprobación formal."/>
        <s v="Divulgar la Política de Administración de Riesgos a la comunidad académica a través de los canales de comunicación institucional, promoviendo su conocimiento y comprensión. Además, publicarla en el micrositio de transparencia para garantizar su accesibilidad y fortalecer el compromiso institucional con la gestión adecuada de riesgos."/>
        <s v="Realizar acompañamiento a los procesos en la construcción del Mapa de riesgos de corrupción, producto del proceso de consulta y divulgación, identificación de necesidades de mejora o la apropiación de los riesgos definidos en la matriz 2024."/>
        <s v="Diseñar el Cronograma de Transparencia y Ética Pública 2026, asegurando su alineación con los principios institucionales y normativos. Publicarlo en el micrositio &quot;Participa&quot; con el objetivo de recolectar recomendaciones y aportes de las partes interesadas, promoviendo un proceso inclusivo y participativo que fortalezca su efectividad y legitimidad."/>
        <s v="Diseñar e implementar una estrategia de socialización y toma de conciencia de riesgos de corrupción al interior de la Institución teniendo en cuenta los aspectos relacionados en el Programa de Transparencia y Ética en el Sector Público"/>
        <s v="Invitar a la comunidad universitaria, actores internos y externos a través de la página web a participar y realizar sugerencias en la construcción del PTEP 2026"/>
        <s v="Realizar monitoreo periódico trimestralmente al mapa de riesgo de corrupción, identificar los ajustes que se requieran en caso de: posibles cambios en el contexto externo e interno, identificación de riesgos emergentes, la eficacia de los controles, cumplimiento en el avance de las acciones del plan de manejo o la materialización de los riesgos."/>
        <s v="Realizar revisiones y ajustes atendiendo las recomendaciones de los seguimientos realizados por la Oficina de Control Interno a los riesgos y controles de corrupción de la Entidad"/>
        <s v="Realizar monitoreo semestral del menú Participa para garantizar la actualización de la información de acuerdo con PPC Y la Resolución 1519 de 2020"/>
        <s v="Mantener actualizado el micrositio institucional de transparencia en el marco de la Ley 1712 de 2014, la resolución 1519 de 2020 y sus anexos."/>
        <s v="Realizar caracterización de los grupos de valor en la participación ciudadana"/>
        <s v="Identificar y monitorear espacios de participación ciudadana de UMAYOR implementados "/>
        <s v="Promover los canales y mecanismos institucionales de Participación Ciudadana (menú PARTICIPA)"/>
        <s v="Implementar acciones de sensibilización y promoción de los cursos propios institucionales y oferta libre sobre mecanismos de participación ciudadana, rendición de cuentas, mecanismos control social, garantía de derechos, entre otros. "/>
        <s v="Realización de Seguimiento al Plan de participación ciudadana y presentación del informe de resultados. "/>
        <s v="Información sobre avances y resultados institucionales, producida y publicada: publicado en el menú de Transparencia y acceso a la información"/>
        <s v="Establecer Calendarios de espacios de diálogo en el marco de la Rendición de cuentas implementado y monitoreado: publicación del calendario de actividades institucionales y eventos divulgados en el link de transparencia y acceso a la información publica"/>
        <s v="Desarrollo de la audiencia pública 2024 (presencial/virtual) de rendición de cuentas institucional de acuerdo a lo establecido en el MURC del DAFP. "/>
        <s v="Comunicar a las partes interesadas de las acciones correctivas tomadas en el ejercicio de la Rendición de Cuentas, si las hubo"/>
        <s v="Diseñar Plan de apertura de Datos Abiertos"/>
        <s v="Actualizar los conjuntos de datos publicados en el portal de datos abiertos"/>
        <s v="Realizar monitoreo de los datos abiertos aperturados en el portal nacional de datos abiertos datos.gov.co para garantizar la apertura y actualización de datos de acuerdo con la Resolución 1519 de 2020"/>
        <s v="Establecer plan de racionalización de trámites"/>
        <s v="Identificación y caracterización de los trámites u otros procedimientos administrativos"/>
        <s v="Socialización del plan de racionalización"/>
        <s v="Implementar plan de racionalización de tramites"/>
        <s v="Seguimiento a la estrategia de racionalización de trámites"/>
        <s v="Revisión y ajuste por parte de los líderes de proceso de la identificación de sus partes interesadas."/>
        <s v="Realizar encuestas de satisfacción a las partes interesadas con relación a los servicios e informar los resultados al Comité Institucional de Coordinación de Control Interno para establecer oportunidades y acciones de mejora."/>
        <s v="Diseñar e implementar plan de mejoramiento de la politica de gobierno digital"/>
        <s v="Diseñar e implementar plan de mejoramiento de la politica de Seguridad Digital"/>
        <s v="Implementar Software académico"/>
        <s v="Capacitar al personal en manejo y uso de software académico"/>
        <s v="Realizar diagnostico de necesidades de equipos tecnológicos"/>
        <s v="Someter a aprobación la política de gobierno digital"/>
        <s v="Participar en capacitación sobre innovación publica digital que permita el desarrollo de soluciones a retos públicos a través del uso de las TIC, Para fomentar las capacidades y apropiación para el equipo de trabajo del área de Soporte y Desarrollo Tecnológico"/>
        <s v="Desarrollar catálogos de información"/>
        <s v="Diseñar arquitectura de información"/>
        <s v="Diseñar portafolio de servicios TI"/>
        <s v="Diseñar indicadores TI"/>
        <s v="Establecer la Estructura organizacional humana de TI"/>
        <s v="Registrar en el sistema integrado de gestión la información documentada derivada de la implementación del PETIC"/>
        <s v="Continuar con la implementación del servicio de interoperabilidad en la entidad a través de la plataforma X-ROAD"/>
        <s v="Identificar a través de la herramienta de autodiagnóstico (Análisis GAP) el estado actual de la entidad respecto a la Seguridad y privacidad de la Información."/>
        <s v="Revisar y actualizar Contexto de la entidad"/>
        <s v="Determinar las partes interesadas internas o externas y personas, entidades u organizaciones que pueden influir directamente en la seguridad y privacidad de la información de la entidad o que puedan verse afectados en caso de que estas se vean comprometidas."/>
        <s v="Determinando los límites y la aplicabilidad del MSPI en el marco del modelo de operación por proceso de la entidad. Determinando a que procesos y recursos tecnológicos se realizará la implementación del MSPI."/>
        <s v="Socialización de las politicas de seguridad y privacidad de la información"/>
        <s v="Establecer Roles y responsabilidades asociadas a seguridad y privacidad de la información"/>
        <s v="Estructurar una metodología que permita identificar y clasificar los activos de información"/>
        <s v="Definir y realizar capacitaciones y sensibilizaciones asociadas a  Seguridad y Privacidad de la Información y seguridad digital"/>
        <s v="Evaluar el desempeño de seguridad de la información y la eficacia del MSPI"/>
        <s v="Actualizar documento Plan de seguridad y privacidad de la información - MSPI"/>
        <s v="Realizar medición de los indicadores asociados a seguridad y privacidad de la información"/>
        <s v="Realizar inventario y clasificar los activos de información críticos"/>
        <s v="Evaluar los riesgos asociados a los activos de información y priorizar los riesgos identificados."/>
        <s v="Implementar controles de seguridad especifico para mitigar los riesgos críticos"/>
        <s v="Realizar seguimiento a la implementación de controles de los riesgos asociados a la seguridad y privacidad de la información"/>
        <s v="Definir y documentar estrategias de continuidad para los activos críticos de U mayor."/>
        <s v="Analizar el impacto operativo de la pérdida o alteración de activos críticos."/>
        <s v="Establecer un protocolo de respuesta y recuperación ante incidentes de seguridad."/>
        <s v="Actualizar semestralmente el portal de Gov.co con toda la información pertinente de la Institución Universitaria Mayor de Cartagena."/>
        <s v="Actualizar y publicar la matriz de activos de información "/>
        <s v="Puesta en marcha de la plataforma"/>
        <s v="Diseñar e implementar plan de mejoramiento de la politica de Talento Humano"/>
        <s v="Diseñar e implementar plan de mejoramiento de la politica de Integridad"/>
        <s v="Diseñar e Implementar plan estrategico del talento Humano"/>
        <s v="Realizar capacitación y jornadas de sensibilización sobre educación inclusiva"/>
        <s v="Diseñar e Implementar plan de acción de acuerdo a los resultados obtenidos en la medición del clima organizacional"/>
        <s v="Establecer lineamientos para fomentar la contratación inclusiva"/>
        <s v="Diseñar e implementar plan operativo de bienestar laboral anualizado"/>
        <s v="Realizar Medición de cargas"/>
        <s v="Aplicar encuesta de Clima Organizacional"/>
        <s v="Realizar Inducción de Profesores Ocasionales/Catedráticos/OPS "/>
        <s v="Dar cumplimiento Plan de Acción resultado del autodiagnostico del MIPG"/>
        <s v="Reconocer y/o Otorgar estimulos pecunarios o no pecunario al personal vinculado "/>
        <s v="Implementar plan de seguridad y salud en el trabajo"/>
        <s v="Estructurar y desarrollar un plan de trabajo para la actualización y puesta en marcha del Plan de gestión de Integridad teniendo en cuenta los aspectos relacionados en el Programa de Transparencia y Ética Pública y la normatividad vigente."/>
        <s v="Realizar capacitaciones a los colaboradores de la entidad sobre el proceso sobre la gestión de conflictos de intereses a través del PIC."/>
        <s v="Realizar campañas dirigidas al equipo de Umayor para dar a conocer la política de denuncia, los deberes de los servidores públicos y el canal de denuncia."/>
        <s v="Desarrollo de estrategias, metodologías y herramientas de promoción, apropiación y evaluación del Código de Integridad para el fortalecimiento de la cultura de integridad "/>
        <s v="Socializar los lineamientos para que servidores realicen la declaración proactiva de bienes y rentas  y conflicto de interés dando cumplimiento a la normatividad vigente "/>
        <s v="Realizar seguimiento a la declaración de bienes y rentas y el registro de conflictos de interés en el aplicativo de integridad pública dispuesto por el DAFP "/>
        <s v="Diseñar contenido de los cursos a desarrollar a traves de la plataforma para el desarrollo de personal profesoral y administrativo"/>
        <s v="Presentar ante los órganos de gobierno y dirección la propuesta de creación de nuevos programas para su aprobación"/>
        <s v="Diseñar las condiciones de calidad del programa propuesto "/>
        <s v="Presentar ante el consejo directivo la propuesta de creación de nuevos programas para su aprobación"/>
        <s v="Diseñar las condiciones de calidad del programa de posgrado propuesto"/>
        <s v="Construir e implementar plan de trabajo para el mejoramiento de los resultados de las pruebas TYT"/>
        <s v="Realizar actualización curricular de 4 programas_x000a_*Facultad de arqu (Delineante de Arquitectura e Ingeniera)_x000a_*Facultad de Admon (Turismo e Idiomas y Admón de Comercio)_x000a_*Facultad C. sociales (Promoción Social)"/>
        <s v="Materializar 6  productos anuales resultado de los convenios y alianzas"/>
        <s v="Implementar plan de trabajo de los proyectos con impacto social"/>
        <s v="Implementación de mecanismos de participación ciudadana contemplados en el crongorama de ejecución."/>
        <s v="Diseñar las condiciones de calidad del programa de posgrado propuesto _x000a_*Cooperación internacional y gestión de proyectos para el desarrollo (Administración) "/>
        <s v="Realizar actualización curricular de 2 programas_x000a_*Facultad de Admon (Turismo e Idiomas y Admón de Comercio)_x000a_"/>
        <s v="Construir e implementar  plan de trabajo para el mejoramiento de los resultados de las pruebas TYT"/>
        <s v="Construir e implementar plan de trabajo para el mejoramiento de los resultados de las pruebas saber PRO"/>
        <s v="Materializar 6 productos anuales resultado de los convenios y alianzas"/>
        <s v="Presentar el programa de formación para el trabajo y desarrollo humano en lengua extranjera ante Consejo Académico"/>
        <s v="Presentar el programa de formación para el trabajo y desarrollo humano en lengua extranjera ante Secretaria de Educación Distrital"/>
        <s v="Gestionar y atender visita de validación de Secretaria de Educación Distrital"/>
        <s v="Gestionar oferta del programa de formación para el trabajo y desarrollo humano en lengua extranjera"/>
        <s v="Ofertar programa de formación para el trabajo y desarrollo humano en lengua con registro"/>
        <s v="Diseñar contenido de los cursos a desarrollar a traves de la plataforma para el desarrollo del personal profesoral y administrativo"/>
        <s v="Presentar ante el consejo directivo la propuesta de creación de nuevos programas pregrado para su aprobación"/>
        <s v="Diseñar las condiciones de calidad del programa de posgrado propuesto "/>
        <s v="Realizar actualización curricular de programas_x000a_*Facultad C. sociales (Promoción Social)"/>
        <s v="Gestionar visita de pares académicos para la renovación de la acreditación en alta calidad del programa de Tecnología en Promoción Social"/>
        <s v="Actualización de PEP de acuerdo a la normatividad vigente y a los lineamientos institucionales del programa de promoción social"/>
        <s v="Generar espacios de socialización y divulgación  para promover el conocimiento y apropiación del reglamento estudiantil y el PEI en la comunidad académica del programa de promoción social"/>
        <s v="Realizar estudio de  pertinencia social de programa para identificar necesidades y requerimientos de entorno local, regional o nacional en términos productivos y de competitividad, tecnológicos, culturales, científicos y de talento humano del programa de promoción social"/>
        <s v="Generar estrategias para promover en los estudiantes la participación semestral en las actividades  de investigación e innovación del programa de promoción social"/>
        <s v="Generar estrategias para promover en los estudiantes la participación semestral en las actividades  de creación artística y cultural  del programa de promoción social"/>
        <s v="Generar estrategias para promover en los estudiantes la participación semestral en las actividades  de desarrollo tecnológico del programa de promoción social"/>
        <s v="Generar estrategias para promover en los estudiantes la participación semestral en las actividades de formación integral del programa de promoción social"/>
        <s v="Fomentar la participación de los profesores en los programas de cualificación  de acuerdo a los intereses y necesidades del programa de promoción social"/>
        <s v="Divulgar semestralmente los criterios de evaluación de la producción de material de apoyo  para el aprendizaje de los estudiantes del programa de promoción social"/>
        <s v="Identificar semestralmente acciones de mejora de los proceso académicos conforme a los resultados de las evaluaciones profesoral "/>
        <s v="Realizar caracterización de los egresados de programa de promoción social"/>
        <s v="Realizar reunión anual para el análisis de estudio de impacto de los egresados y proponer acciones para el fortalecimiento de programa de proMoción ocial"/>
        <s v="Diseño de lineamientos institucionales de programa de recuperación académica.  "/>
        <s v="Desarrollar actividades en el marco de cooperación académica y científica que permitan generar proyectos conjuntos del programa de promoción social"/>
        <s v="Desarrollar actividades en el marco de cooperación académica y científica que permitan generar proyectos conjuntos  del programa de promoción social"/>
        <s v="Desarrollar estrategias para el fortalecimiento de las competencias comunicativas en una segunda lengua de estudiantes y profesores del programa de promoción social"/>
        <s v="Realizar seguimiento al proceso de bienestar universitario sobre la participación de cada uno de los actores de programa en actividades de bienestar del programa de promoción social"/>
        <s v="Realizar un seguimiento semestral de la implementación de plan de mejoramiento de programa. "/>
        <s v="Realizar capacitaciones en ambientes virtuales de aprendizaje, herramientas informativas y estrategias pedagógicas que promuevan el uso de recursos de apoyo pedagógico y didáctico en las prácticas de enseñanza aprendizaje por parte de los profesores de programa de promoción social"/>
        <s v="Desarrollar estrategias para incentivar e incrementar el uso de las bases de datos especializadas por parte de profesores y estudiantes de promoción social_x000a_"/>
        <s v=" Fortalecimiento de las líneas de Investigación a través de la producción científica del programa de promoción social"/>
        <s v="Establecer un plan de formación para estudiantes semilleristas del programa de promoción social y comunidad en general  en temáticas de metodología de la investigación que  implique la participación de docentes investigadores del programa de promoción social como facilitadores "/>
        <s v="    Fomento de la  Participación de los estudiantes semilleristas del programa de promoción social en eventos de apropiación social de conocimiento.  "/>
        <s v="Socialización anualmente el reglamento de propiedad intelectual"/>
        <s v="Fortalecer las estrategias  de proyecto de competencias genéricas, que brinda acciones orientadas a mejorar el nivel de desempeño de los estudiantes del programa de promoción social en las pruebas TyT "/>
        <s v="Realizar actividades curriculares y de extensión con la participación de otros programas académicos, centros de la institución y sector externo."/>
        <s v="Evaluar semestralmente  las estrategias y prácticas pedagógica desarrolladas por los profesores de programa, que permita definir acciones de mejora. "/>
        <s v="Fortalecer el uso de herramientas de innovación en los procesos de evaluación a estudiantes "/>
        <s v="Generar acciones semestrales de mejora continua en los procesos académicos del programa de promoción social a partir de la evaluación de los resultados de aprendizaje"/>
        <s v="Vincular semestralmente a los estudiantes y profesores a los proyectos de proyección social deL programa de promoción social"/>
        <s v="Desarrollar estrategias para vincular de manera activa a los estudiantes en  proyectos  o redes orientados a  en la solución de las problemáticas comunitarias."/>
        <s v="Participar en convocatorias externas de movilidades internacionales"/>
        <s v="Lograr nuevas alianzas para la cohesión en investigación, trabajo de investigación colaborativa con docentes de otras IES"/>
        <s v="Generar espacios de socialización y divulgación  para promover el conocimiento y apropiación del PEP   en la comunidad académica del programa de promoción social"/>
        <m/>
        <s v="Desarrollar campañas dirigidas a la ciudadanía para dar a conocer los canales de atención al ciudadano con los que cuenta la Entidad." u="1"/>
        <s v="Realizar monitoreo cuatrimestral del menú destacado de Transparencia y Acceso a la Información Pública para garantizar la actualización de la información de acuerdo con la Resolución 1519 de 2020" u="1"/>
      </sharedItems>
    </cacheField>
    <cacheField name="Indicador Actividad de proyecto" numFmtId="0">
      <sharedItems containsBlank="1" containsMixedTypes="1" containsNumber="1" minValue="0.92" maxValue="800000000" longText="1"/>
    </cacheField>
    <cacheField name="Entregable - Producto" numFmtId="0">
      <sharedItems containsBlank="1" longText="1"/>
    </cacheField>
    <cacheField name="I" numFmtId="0">
      <sharedItems containsBlank="1" count="3">
        <s v="x"/>
        <m/>
        <s v=""/>
      </sharedItems>
    </cacheField>
    <cacheField name="II" numFmtId="0">
      <sharedItems containsBlank="1"/>
    </cacheField>
    <cacheField name="III" numFmtId="0">
      <sharedItems containsBlank="1"/>
    </cacheField>
    <cacheField name="I2" numFmtId="0">
      <sharedItems containsString="0" containsBlank="1" containsNumber="1" minValue="0" maxValue="1"/>
    </cacheField>
    <cacheField name="II2" numFmtId="0">
      <sharedItems containsNonDate="0" containsString="0" containsBlank="1"/>
    </cacheField>
    <cacheField name="III2" numFmtId="0">
      <sharedItems containsNonDate="0" containsString="0" containsBlank="1"/>
    </cacheField>
    <cacheField name="Avance de la actividad en la vigencia " numFmtId="0">
      <sharedItems containsString="0" containsBlank="1" containsNumber="1" minValue="0" maxValue="33.3333333333333"/>
    </cacheField>
    <cacheField name="Presupuesto asignado" numFmtId="0">
      <sharedItems containsNonDate="0" containsString="0" containsBlank="1"/>
    </cacheField>
    <cacheField name="Presupuesto ejecutado $" numFmtId="0">
      <sharedItems containsNonDate="0" containsString="0" containsBlank="1"/>
    </cacheField>
    <cacheField name="Presupuesto ejecutado %" numFmtId="9">
      <sharedItems containsBlank="1"/>
    </cacheField>
    <cacheField name="Ajustes al plan de acción" numFmtId="0">
      <sharedItems containsNonDate="0" containsString="0" containsBlank="1"/>
    </cacheField>
    <cacheField name="I3" numFmtId="0">
      <sharedItems containsBlank="1" longText="1"/>
    </cacheField>
    <cacheField name="II3" numFmtId="0">
      <sharedItems containsBlank="1"/>
    </cacheField>
    <cacheField name="III3"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riana Aguirre Campo" refreshedDate="45789.590762615742" createdVersion="8" refreshedVersion="8" minRefreshableVersion="3" recordCount="1" xr:uid="{AD4A7C67-30B5-4225-B1A1-6166C6AF834C}">
  <cacheSource type="worksheet">
    <worksheetSource ref="A4:B5" sheet="Plan acción"/>
  </cacheSource>
  <cacheFields count="2">
    <cacheField name="PLAN ORIGEN" numFmtId="0">
      <sharedItems containsNonDate="0" containsString="0" containsBlank="1" count="1">
        <m/>
      </sharedItems>
    </cacheField>
    <cacheField name="Proceso responsable"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
  <r>
    <s v="CONTRATACION"/>
    <x v="0"/>
  </r>
  <r>
    <s v="MEDIOS EDUCATIVOS"/>
    <x v="1"/>
  </r>
  <r>
    <s v="INFRAESTRUCTURA "/>
    <x v="0"/>
  </r>
  <r>
    <s v="EGRESADOS"/>
    <x v="0"/>
  </r>
  <r>
    <s v="GESTION ADMINISTRATIVA Y LEGAL"/>
    <x v="0"/>
  </r>
  <r>
    <s v="ADMISION, REGISTRO Y CONTROL"/>
    <x v="0"/>
  </r>
  <r>
    <s v="BIBLIOTECA"/>
    <x v="0"/>
  </r>
  <r>
    <s v="CENTRO DE LENGUAS"/>
    <x v="0"/>
  </r>
  <r>
    <s v="INVESTIGACION"/>
    <x v="0"/>
  </r>
  <r>
    <s v="INTERNACIONALIZACIÓN"/>
    <x v="0"/>
  </r>
  <r>
    <s v="FACULTAD DE ARQUITECTURA"/>
    <x v="0"/>
  </r>
  <r>
    <s v="GESTION DOCUMENTAL"/>
    <x v="0"/>
  </r>
  <r>
    <s v="CENTRO DESARROLLO CURRICULAR"/>
    <x v="0"/>
  </r>
  <r>
    <s v="FACULTAD DE CIENCIAS SOCIALES Y EDUCACIÓN"/>
    <x v="2"/>
  </r>
  <r>
    <s v="COMUNICACIONES"/>
    <x v="0"/>
  </r>
  <r>
    <s v="SOPORTE Y DESARROLLO TECNOLOGICO"/>
    <x v="0"/>
  </r>
  <r>
    <s v="EXTENSION"/>
    <x v="2"/>
  </r>
  <r>
    <s v="CALIDAD ACADÉMICA"/>
    <x v="0"/>
  </r>
  <r>
    <s v="GESTION DE PROYECTOS"/>
    <x v="0"/>
  </r>
  <r>
    <s v="BIENESTAR UNIVERSITARIO"/>
    <x v="0"/>
  </r>
  <r>
    <s v="FACULTAD DE ADMINISTRACION"/>
    <x v="2"/>
  </r>
  <r>
    <s v="GESTION DEL TALENTO HUMANO"/>
    <x v="0"/>
  </r>
  <r>
    <s v="PLANEACION"/>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
  <r>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A6CE0BE-6C5F-41A2-89B6-B0A18A36099B}" name="TablaDinámica1"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6:F30" firstHeaderRow="0" firstDataRow="1" firstDataCol="1" rowPageCount="2" colPageCount="1"/>
  <pivotFields count="25">
    <pivotField axis="axisPage" multipleItemSelectionAllowed="1" showAll="0">
      <items count="20">
        <item m="1" x="17"/>
        <item x="0"/>
        <item x="7"/>
        <item h="1" x="8"/>
        <item m="1" x="18"/>
        <item h="1" x="9"/>
        <item h="1" x="11"/>
        <item h="1" x="12"/>
        <item m="1" x="16"/>
        <item h="1" x="4"/>
        <item h="1" x="1"/>
        <item h="1" x="13"/>
        <item h="1" x="14"/>
        <item h="1" x="2"/>
        <item h="1" x="6"/>
        <item h="1" x="15"/>
        <item h="1" x="5"/>
        <item x="3"/>
        <item h="1" x="10"/>
        <item t="default"/>
      </items>
    </pivotField>
    <pivotField axis="axisRow" showAll="0" sortType="ascending">
      <items count="33">
        <item x="13"/>
        <item x="5"/>
        <item x="4"/>
        <item m="1" x="29"/>
        <item x="2"/>
        <item x="7"/>
        <item x="6"/>
        <item x="23"/>
        <item x="9"/>
        <item x="11"/>
        <item x="3"/>
        <item x="1"/>
        <item m="1" x="28"/>
        <item m="1" x="31"/>
        <item x="21"/>
        <item x="20"/>
        <item x="22"/>
        <item x="14"/>
        <item x="12"/>
        <item x="19"/>
        <item x="0"/>
        <item m="1" x="26"/>
        <item x="8"/>
        <item x="10"/>
        <item m="1" x="27"/>
        <item x="15"/>
        <item x="17"/>
        <item x="18"/>
        <item x="24"/>
        <item m="1" x="25"/>
        <item m="1" x="30"/>
        <item x="16"/>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dataField="1" showAll="0"/>
    <pivotField showAll="0"/>
    <pivotField showAll="0"/>
    <pivotField axis="axisPage" showAll="0">
      <items count="4">
        <item x="2"/>
        <item x="0"/>
        <item x="1"/>
        <item t="default"/>
      </items>
    </pivotField>
    <pivotField showAll="0"/>
    <pivotField showAll="0"/>
    <pivotField dataField="1" showAll="0"/>
    <pivotField dataField="1" showAll="0"/>
    <pivotField dataField="1" showAll="0"/>
    <pivotField dataField="1" showAll="0"/>
    <pivotField showAll="0"/>
    <pivotField showAll="0"/>
    <pivotField showAll="0"/>
    <pivotField showAll="0"/>
    <pivotField showAll="0"/>
    <pivotField showAll="0"/>
    <pivotField showAll="0"/>
  </pivotFields>
  <rowFields count="1">
    <field x="1"/>
  </rowFields>
  <rowItems count="24">
    <i>
      <x v="9"/>
    </i>
    <i>
      <x v="25"/>
    </i>
    <i>
      <x v="31"/>
    </i>
    <i>
      <x v="10"/>
    </i>
    <i>
      <x v="17"/>
    </i>
    <i>
      <x/>
    </i>
    <i>
      <x v="1"/>
    </i>
    <i>
      <x v="5"/>
    </i>
    <i>
      <x v="23"/>
    </i>
    <i>
      <x v="22"/>
    </i>
    <i>
      <x v="15"/>
    </i>
    <i>
      <x v="20"/>
    </i>
    <i>
      <x v="6"/>
    </i>
    <i>
      <x v="16"/>
    </i>
    <i>
      <x v="8"/>
    </i>
    <i>
      <x v="27"/>
    </i>
    <i>
      <x v="11"/>
    </i>
    <i>
      <x v="4"/>
    </i>
    <i>
      <x v="18"/>
    </i>
    <i>
      <x v="2"/>
    </i>
    <i>
      <x v="19"/>
    </i>
    <i>
      <x v="14"/>
    </i>
    <i>
      <x v="26"/>
    </i>
    <i t="grand">
      <x/>
    </i>
  </rowItems>
  <colFields count="1">
    <field x="-2"/>
  </colFields>
  <colItems count="5">
    <i>
      <x/>
    </i>
    <i i="1">
      <x v="1"/>
    </i>
    <i i="2">
      <x v="2"/>
    </i>
    <i i="3">
      <x v="3"/>
    </i>
    <i i="4">
      <x v="4"/>
    </i>
  </colItems>
  <pageFields count="2">
    <pageField fld="0" hier="-1"/>
    <pageField fld="11" item="1" hier="-1"/>
  </pageFields>
  <dataFields count="5">
    <dataField name="Cuenta de Actividad de proyecto" fld="8" subtotal="count" baseField="1" baseItem="0" numFmtId="165"/>
    <dataField name="Cumplimiento I C" fld="14" subtotal="average" baseField="1" baseItem="3"/>
    <dataField name="Cumplimiento II C" fld="15" subtotal="average" baseField="1" baseItem="5"/>
    <dataField name="Cumplimiento III C" fld="16" subtotal="average" baseField="1" baseItem="5"/>
    <dataField name="Avance  en la vigencia " fld="17" subtotal="average" baseField="1" baseItem="2" numFmtId="168"/>
  </dataFields>
  <formats count="15">
    <format dxfId="18">
      <pivotArea outline="0" collapsedLevelsAreSubtotals="1" fieldPosition="0"/>
    </format>
    <format dxfId="17">
      <pivotArea dataOnly="0" labelOnly="1" fieldPosition="0">
        <references count="1">
          <reference field="1" count="1">
            <x v="3"/>
          </reference>
        </references>
      </pivotArea>
    </format>
    <format dxfId="16">
      <pivotArea outline="0" collapsedLevelsAreSubtotals="1" fieldPosition="0">
        <references count="1">
          <reference field="4294967294" count="1" selected="0">
            <x v="0"/>
          </reference>
        </references>
      </pivotArea>
    </format>
    <format dxfId="15">
      <pivotArea collapsedLevelsAreSubtotals="1" fieldPosition="0">
        <references count="2">
          <reference field="4294967294" count="3" selected="0">
            <x v="0"/>
            <x v="1"/>
            <x v="2"/>
          </reference>
          <reference field="1" count="1">
            <x v="1"/>
          </reference>
        </references>
      </pivotArea>
    </format>
    <format dxfId="14">
      <pivotArea collapsedLevelsAreSubtotals="1" fieldPosition="0">
        <references count="2">
          <reference field="4294967294" count="1" selected="0">
            <x v="2"/>
          </reference>
          <reference field="1" count="1">
            <x v="1"/>
          </reference>
        </references>
      </pivotArea>
    </format>
    <format dxfId="13">
      <pivotArea collapsedLevelsAreSubtotals="1" fieldPosition="0">
        <references count="1">
          <reference field="1" count="2">
            <x v="9"/>
            <x v="25"/>
          </reference>
        </references>
      </pivotArea>
    </format>
    <format dxfId="12">
      <pivotArea dataOnly="0" labelOnly="1" fieldPosition="0">
        <references count="1">
          <reference field="1" count="2">
            <x v="9"/>
            <x v="25"/>
          </reference>
        </references>
      </pivotArea>
    </format>
    <format dxfId="11">
      <pivotArea collapsedLevelsAreSubtotals="1" fieldPosition="0">
        <references count="2">
          <reference field="4294967294" count="2" selected="0">
            <x v="0"/>
            <x v="1"/>
          </reference>
          <reference field="1" count="3">
            <x v="0"/>
            <x v="1"/>
            <x v="5"/>
          </reference>
        </references>
      </pivotArea>
    </format>
    <format dxfId="10">
      <pivotArea dataOnly="0" labelOnly="1" fieldPosition="0">
        <references count="1">
          <reference field="1" count="3">
            <x v="0"/>
            <x v="1"/>
            <x v="5"/>
          </reference>
        </references>
      </pivotArea>
    </format>
    <format dxfId="9">
      <pivotArea collapsedLevelsAreSubtotals="1" fieldPosition="0">
        <references count="2">
          <reference field="4294967294" count="2" selected="0">
            <x v="0"/>
            <x v="1"/>
          </reference>
          <reference field="1" count="2">
            <x v="5"/>
            <x v="23"/>
          </reference>
        </references>
      </pivotArea>
    </format>
    <format dxfId="8">
      <pivotArea dataOnly="0" labelOnly="1" fieldPosition="0">
        <references count="1">
          <reference field="1" count="2">
            <x v="5"/>
            <x v="23"/>
          </reference>
        </references>
      </pivotArea>
    </format>
    <format dxfId="7">
      <pivotArea field="1" grandRow="1" outline="0" collapsedLevelsAreSubtotals="1" axis="axisRow" fieldPosition="0">
        <references count="1">
          <reference field="4294967294" count="1" selected="0">
            <x v="1"/>
          </reference>
        </references>
      </pivotArea>
    </format>
    <format dxfId="6">
      <pivotArea collapsedLevelsAreSubtotals="1" fieldPosition="0">
        <references count="2">
          <reference field="4294967294" count="1" selected="0">
            <x v="1"/>
          </reference>
          <reference field="1" count="22">
            <x v="0"/>
            <x v="1"/>
            <x v="2"/>
            <x v="4"/>
            <x v="5"/>
            <x v="6"/>
            <x v="8"/>
            <x v="9"/>
            <x v="10"/>
            <x v="11"/>
            <x v="14"/>
            <x v="15"/>
            <x v="16"/>
            <x v="17"/>
            <x v="18"/>
            <x v="19"/>
            <x v="20"/>
            <x v="22"/>
            <x v="23"/>
            <x v="25"/>
            <x v="27"/>
            <x v="31"/>
          </reference>
        </references>
      </pivotArea>
    </format>
    <format dxfId="5">
      <pivotArea collapsedLevelsAreSubtotals="1" fieldPosition="0">
        <references count="2">
          <reference field="4294967294" count="1" selected="0">
            <x v="1"/>
          </reference>
          <reference field="1" count="1">
            <x v="26"/>
          </reference>
        </references>
      </pivotArea>
    </format>
    <format dxfId="4">
      <pivotArea outline="0" collapsedLevelsAreSubtotals="1" fieldPosition="0">
        <references count="1">
          <reference field="4294967294" count="1" selected="0">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C244AD6-2F13-4713-A687-BB32EAF1A465}" name="TablaDinámica3"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6:N26" firstHeaderRow="0" firstDataRow="1" firstDataCol="1" rowPageCount="2" colPageCount="1"/>
  <pivotFields count="25">
    <pivotField axis="axisPage" multipleItemSelectionAllowed="1" showAll="0">
      <items count="20">
        <item m="1" x="17"/>
        <item x="0"/>
        <item x="7"/>
        <item h="1" x="8"/>
        <item m="1" x="18"/>
        <item h="1" x="9"/>
        <item h="1" x="11"/>
        <item h="1" x="12"/>
        <item m="1" x="16"/>
        <item h="1" x="4"/>
        <item h="1" x="1"/>
        <item h="1" x="13"/>
        <item h="1" x="14"/>
        <item h="1" x="2"/>
        <item h="1" x="6"/>
        <item h="1" x="15"/>
        <item h="1" x="5"/>
        <item x="3"/>
        <item h="1" x="10"/>
        <item t="default"/>
      </items>
    </pivotField>
    <pivotField showAll="0" sortType="ascending">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axis="axisRow" showAll="0">
      <items count="24">
        <item x="19"/>
        <item x="8"/>
        <item x="5"/>
        <item x="15"/>
        <item x="9"/>
        <item m="1" x="22"/>
        <item x="13"/>
        <item x="10"/>
        <item x="11"/>
        <item x="12"/>
        <item x="18"/>
        <item x="6"/>
        <item x="0"/>
        <item x="4"/>
        <item x="17"/>
        <item x="1"/>
        <item x="2"/>
        <item x="16"/>
        <item x="7"/>
        <item x="14"/>
        <item x="3"/>
        <item x="20"/>
        <item x="21"/>
        <item t="default"/>
      </items>
    </pivotField>
    <pivotField dataField="1" showAll="0"/>
    <pivotField showAll="0"/>
    <pivotField showAll="0"/>
    <pivotField axis="axisPage" showAll="0">
      <items count="4">
        <item x="2"/>
        <item x="0"/>
        <item x="1"/>
        <item t="default"/>
      </items>
    </pivotField>
    <pivotField showAll="0"/>
    <pivotField showAll="0"/>
    <pivotField dataField="1" showAll="0"/>
    <pivotField dataField="1" showAll="0"/>
    <pivotField dataField="1" showAll="0"/>
    <pivotField dataField="1" showAll="0"/>
    <pivotField showAll="0"/>
    <pivotField showAll="0"/>
    <pivotField showAll="0"/>
    <pivotField showAll="0"/>
    <pivotField showAll="0"/>
    <pivotField showAll="0"/>
    <pivotField showAll="0"/>
  </pivotFields>
  <rowFields count="1">
    <field x="7"/>
  </rowFields>
  <rowItems count="20">
    <i>
      <x/>
    </i>
    <i>
      <x v="1"/>
    </i>
    <i>
      <x v="2"/>
    </i>
    <i>
      <x v="3"/>
    </i>
    <i>
      <x v="4"/>
    </i>
    <i>
      <x v="6"/>
    </i>
    <i>
      <x v="7"/>
    </i>
    <i>
      <x v="8"/>
    </i>
    <i>
      <x v="9"/>
    </i>
    <i>
      <x v="10"/>
    </i>
    <i>
      <x v="11"/>
    </i>
    <i>
      <x v="12"/>
    </i>
    <i>
      <x v="13"/>
    </i>
    <i>
      <x v="14"/>
    </i>
    <i>
      <x v="15"/>
    </i>
    <i>
      <x v="16"/>
    </i>
    <i>
      <x v="17"/>
    </i>
    <i>
      <x v="18"/>
    </i>
    <i>
      <x v="19"/>
    </i>
    <i t="grand">
      <x/>
    </i>
  </rowItems>
  <colFields count="1">
    <field x="-2"/>
  </colFields>
  <colItems count="5">
    <i>
      <x/>
    </i>
    <i i="1">
      <x v="1"/>
    </i>
    <i i="2">
      <x v="2"/>
    </i>
    <i i="3">
      <x v="3"/>
    </i>
    <i i="4">
      <x v="4"/>
    </i>
  </colItems>
  <pageFields count="2">
    <pageField fld="0" hier="-1"/>
    <pageField fld="11" item="1" hier="-1"/>
  </pageFields>
  <dataFields count="5">
    <dataField name="Cuenta de Actividad de proyecto" fld="8" subtotal="count" baseField="1" baseItem="0" numFmtId="165"/>
    <dataField name="Cumplimiento I C" fld="14" subtotal="average" baseField="1" baseItem="3"/>
    <dataField name="Cumplimiento II C" fld="15" subtotal="average" baseField="1" baseItem="5"/>
    <dataField name="Cumplimiento III C" fld="16" subtotal="average" baseField="1" baseItem="5"/>
    <dataField name="Avance  en la vigencia " fld="17" subtotal="average" baseField="1" baseItem="2" numFmtId="43"/>
  </dataFields>
  <formats count="4">
    <format dxfId="22">
      <pivotArea outline="0" collapsedLevelsAreSubtotals="1" fieldPosition="0"/>
    </format>
    <format dxfId="21">
      <pivotArea outline="0" collapsedLevelsAreSubtotals="1" fieldPosition="0">
        <references count="1">
          <reference field="4294967294" count="1" selected="0">
            <x v="4"/>
          </reference>
        </references>
      </pivotArea>
    </format>
    <format dxfId="20">
      <pivotArea outline="0" collapsedLevelsAreSubtotals="1" fieldPosition="0">
        <references count="1">
          <reference field="4294967294" count="1" selected="0">
            <x v="0"/>
          </reference>
        </references>
      </pivotArea>
    </format>
    <format dxfId="19">
      <pivotArea field="1" grandRow="1" outline="0" collapsedLevelsAreSubtotals="1">
        <references count="1">
          <reference field="4294967294"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0C1958E-9531-4AE3-8BDF-5D7D90CE0D52}" name="TablaDinámica4" cacheId="2"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location ref="A64:A66" firstHeaderRow="1" firstDataRow="1" firstDataCol="1" rowPageCount="1" colPageCount="1"/>
  <pivotFields count="2">
    <pivotField axis="axisPage" multipleItemSelectionAllowed="1" showAll="0">
      <items count="2">
        <item x="0"/>
        <item t="default"/>
      </items>
    </pivotField>
    <pivotField axis="axisRow" showAll="0">
      <items count="2">
        <item x="0"/>
        <item t="default"/>
      </items>
    </pivotField>
  </pivotFields>
  <rowFields count="1">
    <field x="1"/>
  </rowFields>
  <rowItems count="2">
    <i>
      <x/>
    </i>
    <i t="grand">
      <x/>
    </i>
  </rowItems>
  <colItems count="1">
    <i/>
  </colItems>
  <pageFields count="1">
    <pageField fld="0" hier="-1"/>
  </pageFields>
  <formats count="1">
    <format dxfId="2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B812C92-C76F-419A-A42D-82D271B88C7C}"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9:C43" firstHeaderRow="0" firstDataRow="1" firstDataCol="1"/>
  <pivotFields count="2">
    <pivotField dataField="1" showAll="0"/>
    <pivotField axis="axisRow" showAll="0">
      <items count="4">
        <item x="2"/>
        <item x="1"/>
        <item x="0"/>
        <item t="default"/>
      </items>
    </pivotField>
  </pivotFields>
  <rowFields count="1">
    <field x="1"/>
  </rowFields>
  <rowItems count="4">
    <i>
      <x/>
    </i>
    <i>
      <x v="1"/>
    </i>
    <i>
      <x v="2"/>
    </i>
    <i t="grand">
      <x/>
    </i>
  </rowItems>
  <colFields count="1">
    <field x="-2"/>
  </colFields>
  <colItems count="2">
    <i>
      <x/>
    </i>
    <i i="1">
      <x v="1"/>
    </i>
  </colItems>
  <dataFields count="2">
    <dataField name="Cuenta de proceso" fld="0" subtotal="count" baseField="0" baseItem="0"/>
    <dataField name="Cuenta de proceso2" fld="0" subtotal="count" showDataAs="percentOfTotal" baseField="0" baseItem="0" numFmtId="166"/>
  </dataFields>
  <formats count="1">
    <format dxfId="24">
      <pivotArea outline="0" collapsedLevelsAreSubtotals="1" fieldPosition="0">
        <references count="1">
          <reference field="4294967294"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E7E6A01F-0F73-4CC1-A79B-C92C9521D643}" name="TablaDinámica5"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4:E95" firstHeaderRow="0" firstDataRow="1" firstDataCol="1" rowPageCount="2" colPageCount="1"/>
  <pivotFields count="25">
    <pivotField axis="axisPage" multipleItemSelectionAllowed="1" showAll="0">
      <items count="20">
        <item m="1" x="17"/>
        <item x="0"/>
        <item x="7"/>
        <item h="1" x="8"/>
        <item m="1" x="18"/>
        <item h="1" x="9"/>
        <item h="1" x="11"/>
        <item h="1" x="12"/>
        <item m="1" x="16"/>
        <item h="1" x="4"/>
        <item h="1" x="1"/>
        <item h="1" x="13"/>
        <item h="1" x="14"/>
        <item h="1" x="2"/>
        <item h="1" x="6"/>
        <item h="1" x="15"/>
        <item h="1" x="5"/>
        <item x="3"/>
        <item h="1" x="10"/>
        <item t="default"/>
      </items>
    </pivotField>
    <pivotField showAll="0"/>
    <pivotField showAll="0"/>
    <pivotField showAll="0"/>
    <pivotField showAll="0"/>
    <pivotField showAll="0"/>
    <pivotField showAll="0"/>
    <pivotField showAll="0"/>
    <pivotField axis="axisRow" showAll="0">
      <items count="291">
        <item x="275"/>
        <item x="273"/>
        <item x="126"/>
        <item x="253"/>
        <item x="197"/>
        <item x="0"/>
        <item x="76"/>
        <item x="145"/>
        <item x="165"/>
        <item x="206"/>
        <item x="207"/>
        <item x="40"/>
        <item x="127"/>
        <item x="9"/>
        <item x="115"/>
        <item x="98"/>
        <item x="97"/>
        <item x="204"/>
        <item x="217"/>
        <item x="31"/>
        <item x="35"/>
        <item x="125"/>
        <item x="50"/>
        <item x="51"/>
        <item x="48"/>
        <item x="49"/>
        <item x="61"/>
        <item x="59"/>
        <item x="3"/>
        <item x="82"/>
        <item x="39"/>
        <item x="91"/>
        <item x="177"/>
        <item x="139"/>
        <item x="163"/>
        <item x="101"/>
        <item x="240"/>
        <item x="241"/>
        <item x="233"/>
        <item x="114"/>
        <item x="187"/>
        <item x="105"/>
        <item x="2"/>
        <item x="89"/>
        <item x="219"/>
        <item x="122"/>
        <item x="90"/>
        <item x="203"/>
        <item x="195"/>
        <item x="267"/>
        <item x="266"/>
        <item m="1" x="288"/>
        <item x="181"/>
        <item x="268"/>
        <item x="272"/>
        <item x="283"/>
        <item x="85"/>
        <item x="225"/>
        <item x="162"/>
        <item x="191"/>
        <item x="190"/>
        <item x="17"/>
        <item x="1"/>
        <item x="182"/>
        <item x="228"/>
        <item x="248"/>
        <item x="71"/>
        <item x="70"/>
        <item x="60"/>
        <item x="58"/>
        <item x="213"/>
        <item x="138"/>
        <item x="80"/>
        <item x="174"/>
        <item x="210"/>
        <item x="175"/>
        <item x="209"/>
        <item x="135"/>
        <item x="136"/>
        <item x="133"/>
        <item x="132"/>
        <item x="134"/>
        <item x="113"/>
        <item x="46"/>
        <item x="62"/>
        <item x="211"/>
        <item x="215"/>
        <item x="77"/>
        <item x="149"/>
        <item x="52"/>
        <item x="148"/>
        <item x="75"/>
        <item x="20"/>
        <item x="102"/>
        <item x="184"/>
        <item x="140"/>
        <item x="54"/>
        <item x="232"/>
        <item x="250"/>
        <item x="238"/>
        <item x="230"/>
        <item x="164"/>
        <item x="183"/>
        <item x="92"/>
        <item x="265"/>
        <item x="99"/>
        <item x="146"/>
        <item x="261"/>
        <item x="128"/>
        <item x="107"/>
        <item x="67"/>
        <item x="18"/>
        <item x="7"/>
        <item x="11"/>
        <item x="13"/>
        <item x="12"/>
        <item x="161"/>
        <item x="63"/>
        <item x="64"/>
        <item x="185"/>
        <item x="214"/>
        <item x="81"/>
        <item x="167"/>
        <item x="56"/>
        <item x="193"/>
        <item x="274"/>
        <item x="205"/>
        <item x="79"/>
        <item x="65"/>
        <item x="41"/>
        <item x="43"/>
        <item x="24"/>
        <item x="26"/>
        <item x="194"/>
        <item x="222"/>
        <item x="196"/>
        <item x="16"/>
        <item x="200"/>
        <item x="279"/>
        <item x="260"/>
        <item x="66"/>
        <item x="23"/>
        <item x="104"/>
        <item x="280"/>
        <item x="277"/>
        <item x="281"/>
        <item x="286"/>
        <item x="254"/>
        <item x="257"/>
        <item x="258"/>
        <item x="256"/>
        <item x="259"/>
        <item x="106"/>
        <item x="19"/>
        <item x="246"/>
        <item x="38"/>
        <item x="36"/>
        <item x="252"/>
        <item x="245"/>
        <item x="168"/>
        <item x="103"/>
        <item x="188"/>
        <item x="262"/>
        <item x="156"/>
        <item x="116"/>
        <item x="143"/>
        <item x="237"/>
        <item x="158"/>
        <item x="201"/>
        <item x="45"/>
        <item x="22"/>
        <item x="6"/>
        <item x="119"/>
        <item x="129"/>
        <item x="170"/>
        <item x="221"/>
        <item x="236"/>
        <item x="27"/>
        <item x="25"/>
        <item x="176"/>
        <item x="84"/>
        <item x="160"/>
        <item x="150"/>
        <item x="285"/>
        <item x="154"/>
        <item x="235"/>
        <item x="242"/>
        <item x="53"/>
        <item x="141"/>
        <item x="131"/>
        <item x="108"/>
        <item x="247"/>
        <item x="109"/>
        <item x="111"/>
        <item x="180"/>
        <item x="284"/>
        <item x="69"/>
        <item x="112"/>
        <item x="30"/>
        <item x="34"/>
        <item x="88"/>
        <item x="8"/>
        <item x="5"/>
        <item x="231"/>
        <item x="249"/>
        <item x="229"/>
        <item x="243"/>
        <item x="244"/>
        <item x="94"/>
        <item x="157"/>
        <item x="142"/>
        <item x="73"/>
        <item x="74"/>
        <item x="86"/>
        <item x="208"/>
        <item x="87"/>
        <item x="29"/>
        <item x="33"/>
        <item x="159"/>
        <item x="147"/>
        <item x="278"/>
        <item x="239"/>
        <item x="234"/>
        <item x="251"/>
        <item x="224"/>
        <item x="4"/>
        <item x="212"/>
        <item x="223"/>
        <item x="118"/>
        <item x="271"/>
        <item x="263"/>
        <item x="155"/>
        <item x="100"/>
        <item x="144"/>
        <item x="93"/>
        <item x="121"/>
        <item x="178"/>
        <item x="120"/>
        <item x="173"/>
        <item x="47"/>
        <item x="255"/>
        <item x="21"/>
        <item x="42"/>
        <item x="72"/>
        <item x="137"/>
        <item x="218"/>
        <item x="110"/>
        <item x="124"/>
        <item x="199"/>
        <item x="123"/>
        <item x="44"/>
        <item x="216"/>
        <item x="198"/>
        <item m="1" x="289"/>
        <item x="166"/>
        <item x="151"/>
        <item x="78"/>
        <item x="117"/>
        <item x="153"/>
        <item x="96"/>
        <item x="264"/>
        <item x="152"/>
        <item x="227"/>
        <item x="202"/>
        <item x="269"/>
        <item x="270"/>
        <item x="37"/>
        <item x="55"/>
        <item x="220"/>
        <item x="68"/>
        <item x="57"/>
        <item x="95"/>
        <item x="186"/>
        <item x="189"/>
        <item x="14"/>
        <item x="28"/>
        <item x="32"/>
        <item x="172"/>
        <item x="171"/>
        <item x="10"/>
        <item x="130"/>
        <item x="276"/>
        <item x="192"/>
        <item x="169"/>
        <item x="226"/>
        <item x="179"/>
        <item x="83"/>
        <item x="282"/>
        <item x="287"/>
        <item x="15"/>
        <item t="default"/>
      </items>
    </pivotField>
    <pivotField showAll="0"/>
    <pivotField showAll="0"/>
    <pivotField axis="axisPage" showAll="0">
      <items count="4">
        <item x="2"/>
        <item x="0"/>
        <item x="1"/>
        <item t="default"/>
      </items>
    </pivotField>
    <pivotField showAll="0"/>
    <pivotField showAll="0"/>
    <pivotField dataField="1" showAll="0"/>
    <pivotField dataField="1" showAll="0"/>
    <pivotField dataField="1" showAll="0"/>
    <pivotField dataField="1" showAll="0"/>
    <pivotField showAll="0"/>
    <pivotField showAll="0"/>
    <pivotField showAll="0"/>
    <pivotField showAll="0"/>
    <pivotField showAll="0"/>
    <pivotField showAll="0"/>
    <pivotField showAll="0"/>
  </pivotFields>
  <rowFields count="1">
    <field x="8"/>
  </rowFields>
  <rowItems count="91">
    <i>
      <x v="5"/>
    </i>
    <i>
      <x v="11"/>
    </i>
    <i>
      <x v="21"/>
    </i>
    <i>
      <x v="22"/>
    </i>
    <i>
      <x v="23"/>
    </i>
    <i>
      <x v="24"/>
    </i>
    <i>
      <x v="25"/>
    </i>
    <i>
      <x v="26"/>
    </i>
    <i>
      <x v="27"/>
    </i>
    <i>
      <x v="28"/>
    </i>
    <i>
      <x v="30"/>
    </i>
    <i>
      <x v="32"/>
    </i>
    <i>
      <x v="33"/>
    </i>
    <i>
      <x v="35"/>
    </i>
    <i>
      <x v="36"/>
    </i>
    <i>
      <x v="37"/>
    </i>
    <i>
      <x v="38"/>
    </i>
    <i>
      <x v="39"/>
    </i>
    <i>
      <x v="41"/>
    </i>
    <i>
      <x v="46"/>
    </i>
    <i>
      <x v="62"/>
    </i>
    <i>
      <x v="64"/>
    </i>
    <i>
      <x v="65"/>
    </i>
    <i>
      <x v="66"/>
    </i>
    <i>
      <x v="67"/>
    </i>
    <i>
      <x v="68"/>
    </i>
    <i>
      <x v="69"/>
    </i>
    <i>
      <x v="71"/>
    </i>
    <i>
      <x v="72"/>
    </i>
    <i>
      <x v="73"/>
    </i>
    <i>
      <x v="74"/>
    </i>
    <i>
      <x v="75"/>
    </i>
    <i>
      <x v="76"/>
    </i>
    <i>
      <x v="77"/>
    </i>
    <i>
      <x v="79"/>
    </i>
    <i>
      <x v="80"/>
    </i>
    <i>
      <x v="81"/>
    </i>
    <i>
      <x v="82"/>
    </i>
    <i>
      <x v="83"/>
    </i>
    <i>
      <x v="84"/>
    </i>
    <i>
      <x v="85"/>
    </i>
    <i>
      <x v="86"/>
    </i>
    <i>
      <x v="89"/>
    </i>
    <i>
      <x v="91"/>
    </i>
    <i>
      <x v="93"/>
    </i>
    <i>
      <x v="99"/>
    </i>
    <i>
      <x v="105"/>
    </i>
    <i>
      <x v="109"/>
    </i>
    <i>
      <x v="110"/>
    </i>
    <i>
      <x v="117"/>
    </i>
    <i>
      <x v="118"/>
    </i>
    <i>
      <x v="120"/>
    </i>
    <i>
      <x v="121"/>
    </i>
    <i>
      <x v="123"/>
    </i>
    <i>
      <x v="128"/>
    </i>
    <i>
      <x v="129"/>
    </i>
    <i>
      <x v="130"/>
    </i>
    <i>
      <x v="131"/>
    </i>
    <i>
      <x v="132"/>
    </i>
    <i>
      <x v="141"/>
    </i>
    <i>
      <x v="142"/>
    </i>
    <i>
      <x v="152"/>
    </i>
    <i>
      <x v="155"/>
    </i>
    <i>
      <x v="156"/>
    </i>
    <i>
      <x v="160"/>
    </i>
    <i>
      <x v="165"/>
    </i>
    <i>
      <x v="170"/>
    </i>
    <i>
      <x v="176"/>
    </i>
    <i>
      <x v="177"/>
    </i>
    <i>
      <x v="178"/>
    </i>
    <i>
      <x v="179"/>
    </i>
    <i>
      <x v="188"/>
    </i>
    <i>
      <x v="193"/>
    </i>
    <i>
      <x v="195"/>
    </i>
    <i>
      <x v="198"/>
    </i>
    <i>
      <x v="202"/>
    </i>
    <i>
      <x v="205"/>
    </i>
    <i>
      <x v="210"/>
    </i>
    <i>
      <x v="211"/>
    </i>
    <i>
      <x v="212"/>
    </i>
    <i>
      <x v="214"/>
    </i>
    <i>
      <x v="221"/>
    </i>
    <i>
      <x v="222"/>
    </i>
    <i>
      <x v="223"/>
    </i>
    <i>
      <x v="225"/>
    </i>
    <i>
      <x v="233"/>
    </i>
    <i>
      <x v="236"/>
    </i>
    <i>
      <x v="244"/>
    </i>
    <i>
      <x v="276"/>
    </i>
    <i>
      <x v="280"/>
    </i>
    <i t="grand">
      <x/>
    </i>
  </rowItems>
  <colFields count="1">
    <field x="-2"/>
  </colFields>
  <colItems count="4">
    <i>
      <x/>
    </i>
    <i i="1">
      <x v="1"/>
    </i>
    <i i="2">
      <x v="2"/>
    </i>
    <i i="3">
      <x v="3"/>
    </i>
  </colItems>
  <pageFields count="2">
    <pageField fld="0" hier="-1"/>
    <pageField fld="11" item="1" hier="-1"/>
  </pageFields>
  <dataFields count="4">
    <dataField name="Cumplimiento I C" fld="14" subtotal="average" baseField="1" baseItem="3"/>
    <dataField name="Cumplimiento II C" fld="15" subtotal="average" baseField="1" baseItem="5"/>
    <dataField name="Cumplimiento III C" fld="16" subtotal="average" baseField="1" baseItem="5"/>
    <dataField name="Avance  en la vigencia " fld="17" subtotal="average" baseField="1" baseItem="2" numFmtId="43"/>
  </dataFields>
  <formats count="3">
    <format dxfId="3">
      <pivotArea outline="0" collapsedLevelsAreSubtotals="1" fieldPosition="0"/>
    </format>
    <format dxfId="2">
      <pivotArea outline="0" collapsedLevelsAreSubtotals="1" fieldPosition="0">
        <references count="1">
          <reference field="4294967294" count="1" selected="0">
            <x v="3"/>
          </reference>
        </references>
      </pivotArea>
    </format>
    <format dxfId="1">
      <pivotArea field="1" grandRow="1" outline="0" collapsedLevelsAreSubtotals="1">
        <references count="1">
          <reference field="4294967294"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B671-0432-4B89-8E0B-00944E52FFEC}">
  <dimension ref="A1:Y5"/>
  <sheetViews>
    <sheetView tabSelected="1" zoomScale="55" zoomScaleNormal="55" workbookViewId="0">
      <pane xSplit="1" ySplit="4" topLeftCell="C5" activePane="bottomRight" state="frozen"/>
      <selection pane="topRight" activeCell="B1" sqref="B1"/>
      <selection pane="bottomLeft" activeCell="A6" sqref="A6"/>
      <selection pane="bottomRight" activeCell="F6" sqref="F6:G6"/>
    </sheetView>
  </sheetViews>
  <sheetFormatPr baseColWidth="10" defaultColWidth="19.28515625" defaultRowHeight="99" customHeight="1"/>
  <cols>
    <col min="1" max="1" width="19.28515625" style="1"/>
    <col min="2" max="2" width="31.28515625" style="1" customWidth="1"/>
    <col min="3" max="3" width="28.140625" style="1" customWidth="1"/>
    <col min="4" max="4" width="27.85546875" style="1" customWidth="1"/>
    <col min="5" max="5" width="37.5703125" style="4" customWidth="1"/>
    <col min="6" max="6" width="19.28515625" style="1" customWidth="1"/>
    <col min="7" max="7" width="13.42578125" style="1" customWidth="1"/>
    <col min="8" max="8" width="19.28515625" style="1" customWidth="1"/>
    <col min="9" max="9" width="45" style="1" customWidth="1"/>
    <col min="10" max="10" width="31" style="1" customWidth="1"/>
    <col min="11" max="11" width="38.140625" style="1" customWidth="1"/>
    <col min="12" max="12" width="9.42578125" style="1" customWidth="1"/>
    <col min="13" max="13" width="5" style="1" customWidth="1"/>
    <col min="14" max="14" width="4.5703125" style="1" customWidth="1"/>
    <col min="15" max="15" width="8.42578125" style="1" customWidth="1"/>
    <col min="16" max="16" width="4.42578125" style="1" customWidth="1"/>
    <col min="17" max="17" width="4.85546875" style="1" customWidth="1"/>
    <col min="18" max="18" width="18.28515625" style="1" bestFit="1" customWidth="1"/>
    <col min="19" max="20" width="0" style="1" hidden="1" customWidth="1"/>
    <col min="21" max="21" width="15.7109375" style="2" hidden="1" customWidth="1"/>
    <col min="22" max="22" width="18" style="1" hidden="1" customWidth="1"/>
    <col min="23" max="23" width="29.42578125" style="1" customWidth="1"/>
    <col min="24" max="25" width="19.28515625" style="1"/>
  </cols>
  <sheetData>
    <row r="1" spans="1:25" ht="28.5" customHeight="1">
      <c r="A1" s="85"/>
      <c r="B1" s="86"/>
      <c r="C1" s="90" t="s">
        <v>825</v>
      </c>
      <c r="D1" s="91"/>
      <c r="E1" s="91"/>
      <c r="F1" s="91"/>
      <c r="G1" s="91"/>
      <c r="H1" s="91"/>
      <c r="I1" s="91"/>
      <c r="J1" s="91"/>
      <c r="K1" s="91"/>
      <c r="L1" s="91"/>
      <c r="M1" s="91"/>
      <c r="N1" s="91"/>
      <c r="O1" s="91"/>
      <c r="P1" s="91"/>
      <c r="Q1" s="91"/>
      <c r="R1" s="91"/>
      <c r="S1" s="84"/>
      <c r="T1" s="84"/>
      <c r="U1" s="84"/>
      <c r="V1" s="84"/>
      <c r="W1" s="96" t="s">
        <v>821</v>
      </c>
      <c r="X1" s="94" t="s">
        <v>824</v>
      </c>
      <c r="Y1" s="94"/>
    </row>
    <row r="2" spans="1:25" ht="28.5" customHeight="1">
      <c r="A2" s="85"/>
      <c r="B2" s="86"/>
      <c r="C2" s="90"/>
      <c r="D2" s="91"/>
      <c r="E2" s="91"/>
      <c r="F2" s="91"/>
      <c r="G2" s="91"/>
      <c r="H2" s="91"/>
      <c r="I2" s="91"/>
      <c r="J2" s="91"/>
      <c r="K2" s="91"/>
      <c r="L2" s="91"/>
      <c r="M2" s="91"/>
      <c r="N2" s="91"/>
      <c r="O2" s="91"/>
      <c r="P2" s="91"/>
      <c r="Q2" s="91"/>
      <c r="R2" s="91"/>
      <c r="S2" s="84"/>
      <c r="T2" s="84"/>
      <c r="U2" s="84"/>
      <c r="V2" s="84"/>
      <c r="W2" s="96" t="s">
        <v>822</v>
      </c>
      <c r="X2" s="94">
        <v>1</v>
      </c>
      <c r="Y2" s="94"/>
    </row>
    <row r="3" spans="1:25" ht="28.5" customHeight="1">
      <c r="A3" s="87"/>
      <c r="B3" s="88"/>
      <c r="C3" s="92"/>
      <c r="D3" s="93"/>
      <c r="E3" s="93"/>
      <c r="F3" s="93"/>
      <c r="G3" s="93"/>
      <c r="H3" s="93"/>
      <c r="I3" s="93"/>
      <c r="J3" s="93"/>
      <c r="K3" s="93"/>
      <c r="L3" s="93"/>
      <c r="M3" s="93"/>
      <c r="N3" s="93"/>
      <c r="O3" s="93"/>
      <c r="P3" s="93"/>
      <c r="Q3" s="93"/>
      <c r="R3" s="93"/>
      <c r="S3" s="84"/>
      <c r="T3" s="84"/>
      <c r="U3" s="84"/>
      <c r="V3" s="84"/>
      <c r="W3" s="96" t="s">
        <v>823</v>
      </c>
      <c r="X3" s="95">
        <v>45789</v>
      </c>
      <c r="Y3" s="94"/>
    </row>
    <row r="4" spans="1:25" ht="57" customHeight="1">
      <c r="A4" s="77" t="s">
        <v>94</v>
      </c>
      <c r="B4" s="77" t="s">
        <v>4</v>
      </c>
      <c r="C4" s="77" t="s">
        <v>378</v>
      </c>
      <c r="D4" s="77" t="s">
        <v>9</v>
      </c>
      <c r="E4" s="77" t="s">
        <v>10</v>
      </c>
      <c r="F4" s="77" t="s">
        <v>5</v>
      </c>
      <c r="G4" s="78" t="s">
        <v>6</v>
      </c>
      <c r="H4" s="77" t="s">
        <v>0</v>
      </c>
      <c r="I4" s="77" t="s">
        <v>7</v>
      </c>
      <c r="J4" s="77" t="s">
        <v>11</v>
      </c>
      <c r="K4" s="77" t="s">
        <v>8</v>
      </c>
      <c r="L4" s="76" t="s">
        <v>12</v>
      </c>
      <c r="M4" s="76"/>
      <c r="N4" s="76"/>
      <c r="O4" s="76" t="s">
        <v>14</v>
      </c>
      <c r="P4" s="76"/>
      <c r="Q4" s="76"/>
      <c r="R4" s="78" t="s">
        <v>15</v>
      </c>
      <c r="S4" s="81" t="s">
        <v>1</v>
      </c>
      <c r="T4" s="82" t="s">
        <v>2</v>
      </c>
      <c r="U4" s="83" t="s">
        <v>3</v>
      </c>
      <c r="V4" s="77" t="s">
        <v>16</v>
      </c>
      <c r="W4" s="76" t="s">
        <v>17</v>
      </c>
      <c r="X4" s="76"/>
      <c r="Y4" s="76"/>
    </row>
    <row r="5" spans="1:25" ht="99" customHeight="1">
      <c r="A5" s="8"/>
      <c r="B5" s="8"/>
      <c r="C5" s="8"/>
      <c r="D5" s="8"/>
      <c r="E5" s="6"/>
      <c r="F5" s="6"/>
      <c r="G5" s="7"/>
      <c r="H5" s="8"/>
      <c r="I5" s="8"/>
      <c r="J5" s="8"/>
      <c r="K5" s="8"/>
      <c r="L5" s="9"/>
      <c r="M5" s="9"/>
      <c r="N5" s="9"/>
      <c r="O5" s="49"/>
      <c r="P5" s="6"/>
      <c r="Q5" s="6"/>
      <c r="R5" s="6"/>
      <c r="S5" s="6"/>
      <c r="T5" s="6"/>
      <c r="U5" s="42"/>
    </row>
  </sheetData>
  <mergeCells count="8">
    <mergeCell ref="L4:N4"/>
    <mergeCell ref="O4:Q4"/>
    <mergeCell ref="W4:Y4"/>
    <mergeCell ref="A1:B3"/>
    <mergeCell ref="C1:R3"/>
    <mergeCell ref="X1:Y1"/>
    <mergeCell ref="X2:Y2"/>
    <mergeCell ref="X3:Y3"/>
  </mergeCell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DDD4409-DA9A-446B-B81A-4F97F6C96B11}">
          <x14:formula1>
            <xm:f>Hoja1!$S$4:$S$57</xm:f>
          </x14:formula1>
          <xm:sqref>E5:E1048576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05455-B5A9-4364-AD0A-AE3714A51F3E}">
  <sheetPr filterMode="1"/>
  <dimension ref="A1:U64"/>
  <sheetViews>
    <sheetView zoomScale="55" zoomScaleNormal="55" workbookViewId="0">
      <pane xSplit="1" ySplit="5" topLeftCell="B18" activePane="bottomRight" state="frozen"/>
      <selection pane="topRight" activeCell="B1" sqref="B1"/>
      <selection pane="bottomLeft" activeCell="A6" sqref="A6"/>
      <selection pane="bottomRight" activeCell="B11" sqref="B11"/>
    </sheetView>
  </sheetViews>
  <sheetFormatPr baseColWidth="10" defaultColWidth="19.28515625" defaultRowHeight="15"/>
  <cols>
    <col min="2" max="2" width="64.7109375" style="5" customWidth="1"/>
    <col min="3" max="3" width="24.5703125" customWidth="1"/>
    <col min="5" max="5" width="8.140625" customWidth="1"/>
    <col min="6" max="6" width="14.42578125" bestFit="1" customWidth="1"/>
    <col min="7" max="11" width="13.42578125" bestFit="1" customWidth="1"/>
    <col min="12" max="12" width="4.85546875" customWidth="1"/>
    <col min="16" max="16" width="19.28515625" style="47"/>
  </cols>
  <sheetData>
    <row r="1" spans="1:21" ht="30" customHeight="1">
      <c r="A1" s="70"/>
      <c r="B1" s="70"/>
      <c r="C1" s="91" t="s">
        <v>825</v>
      </c>
      <c r="D1" s="91"/>
      <c r="E1" s="91"/>
      <c r="F1" s="91"/>
      <c r="G1" s="91"/>
      <c r="H1" s="91"/>
      <c r="I1" s="91"/>
      <c r="J1" s="91"/>
      <c r="K1" s="91"/>
      <c r="L1" s="91"/>
      <c r="M1" s="91"/>
      <c r="N1" s="91"/>
      <c r="O1" s="97"/>
      <c r="P1" s="96" t="s">
        <v>821</v>
      </c>
      <c r="Q1" s="94" t="s">
        <v>824</v>
      </c>
      <c r="R1" s="94"/>
      <c r="S1" s="84"/>
      <c r="T1" s="84"/>
      <c r="U1" s="84"/>
    </row>
    <row r="2" spans="1:21" ht="30" customHeight="1">
      <c r="A2" s="70"/>
      <c r="B2" s="70"/>
      <c r="C2" s="91"/>
      <c r="D2" s="91"/>
      <c r="E2" s="91"/>
      <c r="F2" s="91"/>
      <c r="G2" s="91"/>
      <c r="H2" s="91"/>
      <c r="I2" s="91"/>
      <c r="J2" s="91"/>
      <c r="K2" s="91"/>
      <c r="L2" s="91"/>
      <c r="M2" s="91"/>
      <c r="N2" s="91"/>
      <c r="O2" s="97"/>
      <c r="P2" s="96" t="s">
        <v>822</v>
      </c>
      <c r="Q2" s="94">
        <v>1</v>
      </c>
      <c r="R2" s="94"/>
      <c r="S2" s="84"/>
      <c r="T2" s="84"/>
      <c r="U2" s="84"/>
    </row>
    <row r="3" spans="1:21" ht="30" customHeight="1">
      <c r="A3" s="89"/>
      <c r="B3" s="89"/>
      <c r="C3" s="93"/>
      <c r="D3" s="93"/>
      <c r="E3" s="93"/>
      <c r="F3" s="93"/>
      <c r="G3" s="93"/>
      <c r="H3" s="93"/>
      <c r="I3" s="93"/>
      <c r="J3" s="93"/>
      <c r="K3" s="93"/>
      <c r="L3" s="93"/>
      <c r="M3" s="93"/>
      <c r="N3" s="93"/>
      <c r="O3" s="98"/>
      <c r="P3" s="96" t="s">
        <v>823</v>
      </c>
      <c r="Q3" s="95">
        <v>45789</v>
      </c>
      <c r="R3" s="94"/>
      <c r="S3" s="84"/>
      <c r="T3" s="84"/>
      <c r="U3" s="84"/>
    </row>
    <row r="4" spans="1:21" ht="57" customHeight="1">
      <c r="A4" s="77" t="s">
        <v>9</v>
      </c>
      <c r="B4" s="77" t="s">
        <v>10</v>
      </c>
      <c r="C4" s="77" t="s">
        <v>5</v>
      </c>
      <c r="D4" s="78" t="s">
        <v>6</v>
      </c>
      <c r="E4" s="79" t="s">
        <v>19</v>
      </c>
      <c r="F4" s="80"/>
      <c r="G4" s="80"/>
      <c r="H4" s="80"/>
      <c r="I4" s="79" t="s">
        <v>18</v>
      </c>
      <c r="J4" s="80"/>
      <c r="K4" s="80"/>
      <c r="L4" s="80"/>
      <c r="M4" s="78" t="s">
        <v>20</v>
      </c>
      <c r="N4" s="81" t="s">
        <v>1</v>
      </c>
      <c r="O4" s="82" t="s">
        <v>2</v>
      </c>
      <c r="P4" s="83" t="s">
        <v>3</v>
      </c>
      <c r="Q4" s="77" t="s">
        <v>16</v>
      </c>
      <c r="R4" s="77" t="s">
        <v>17</v>
      </c>
    </row>
    <row r="5" spans="1:21" ht="12.95" customHeight="1">
      <c r="A5" s="77"/>
      <c r="B5" s="77"/>
      <c r="C5" s="77"/>
      <c r="D5" s="78"/>
      <c r="E5" s="77">
        <v>2023</v>
      </c>
      <c r="F5" s="77">
        <v>2024</v>
      </c>
      <c r="G5" s="77">
        <v>2025</v>
      </c>
      <c r="H5" s="77">
        <v>2026</v>
      </c>
      <c r="I5" s="77">
        <v>2023</v>
      </c>
      <c r="J5" s="77">
        <v>2024</v>
      </c>
      <c r="K5" s="77">
        <v>2025</v>
      </c>
      <c r="L5" s="77">
        <v>2026</v>
      </c>
      <c r="M5" s="78"/>
      <c r="N5" s="81"/>
      <c r="O5" s="82"/>
      <c r="P5" s="83"/>
      <c r="Q5" s="77"/>
      <c r="R5" s="77"/>
    </row>
    <row r="6" spans="1:21">
      <c r="A6" s="6"/>
      <c r="B6" s="6"/>
      <c r="C6" s="4"/>
      <c r="D6" s="46"/>
      <c r="E6" s="46"/>
      <c r="F6" s="46"/>
      <c r="G6" s="4"/>
      <c r="H6" s="4"/>
      <c r="I6" s="4"/>
      <c r="J6" s="46"/>
      <c r="K6" s="46"/>
      <c r="L6" s="4"/>
      <c r="M6" s="4"/>
      <c r="N6" s="1"/>
      <c r="O6" s="1"/>
      <c r="P6" s="2"/>
      <c r="Q6" s="1"/>
      <c r="R6" s="1"/>
    </row>
    <row r="7" spans="1:21">
      <c r="A7" s="6"/>
      <c r="B7" s="6"/>
      <c r="C7" s="4"/>
      <c r="D7" s="46"/>
      <c r="E7" s="46"/>
      <c r="F7" s="46"/>
      <c r="G7" s="1"/>
      <c r="H7" s="1"/>
      <c r="I7" s="1"/>
      <c r="J7" s="4"/>
      <c r="K7" s="46"/>
      <c r="L7" s="1"/>
      <c r="M7" s="1"/>
      <c r="N7" s="1"/>
      <c r="O7" s="1"/>
      <c r="P7" s="2"/>
      <c r="Q7" s="1"/>
      <c r="R7" s="1"/>
    </row>
    <row r="8" spans="1:21">
      <c r="A8" s="6"/>
      <c r="B8" s="6"/>
      <c r="C8" s="4"/>
      <c r="D8" s="46"/>
      <c r="E8" s="46"/>
      <c r="F8" s="46"/>
      <c r="G8" s="1"/>
      <c r="H8" s="1"/>
      <c r="I8" s="1"/>
      <c r="J8" s="4"/>
      <c r="K8" s="46"/>
      <c r="L8" s="1"/>
      <c r="M8" s="1"/>
      <c r="N8" s="1"/>
      <c r="O8" s="1"/>
      <c r="P8" s="2"/>
      <c r="Q8" s="1"/>
      <c r="R8" s="1"/>
    </row>
    <row r="9" spans="1:21">
      <c r="A9" s="6"/>
      <c r="B9" s="6"/>
      <c r="C9" s="4"/>
      <c r="D9" s="46"/>
      <c r="E9" s="46"/>
      <c r="F9" s="46"/>
      <c r="G9" s="1"/>
      <c r="H9" s="1"/>
      <c r="I9" s="1"/>
      <c r="J9" s="4"/>
      <c r="K9" s="46"/>
      <c r="L9" s="1"/>
      <c r="M9" s="1"/>
      <c r="N9" s="1"/>
      <c r="O9" s="1"/>
      <c r="P9" s="2"/>
      <c r="Q9" s="1"/>
      <c r="R9" s="1"/>
    </row>
    <row r="10" spans="1:21">
      <c r="A10" s="6"/>
      <c r="B10" s="66"/>
      <c r="C10" s="4"/>
      <c r="D10" s="48"/>
      <c r="E10" s="46"/>
      <c r="F10" s="48"/>
      <c r="G10" s="1"/>
      <c r="H10" s="1"/>
      <c r="I10" s="1"/>
      <c r="J10" s="4"/>
      <c r="K10" s="46"/>
      <c r="L10" s="1"/>
      <c r="M10" s="1"/>
      <c r="N10" s="1"/>
      <c r="O10" s="1"/>
      <c r="P10" s="2"/>
      <c r="Q10" s="1"/>
      <c r="R10" s="1"/>
    </row>
    <row r="11" spans="1:21">
      <c r="A11" s="6"/>
      <c r="B11" s="6"/>
      <c r="C11" s="4"/>
      <c r="D11" s="18"/>
      <c r="E11" s="46"/>
      <c r="F11" s="46"/>
      <c r="G11" s="1"/>
      <c r="H11" s="1"/>
      <c r="I11" s="1"/>
      <c r="J11" s="4"/>
      <c r="K11" s="46"/>
      <c r="L11" s="1"/>
      <c r="M11" s="1"/>
      <c r="N11" s="1"/>
      <c r="O11" s="1"/>
      <c r="P11" s="2"/>
      <c r="Q11" s="1"/>
      <c r="R11" s="1"/>
    </row>
    <row r="12" spans="1:21">
      <c r="A12" s="6"/>
      <c r="B12" s="6"/>
      <c r="C12" s="4"/>
      <c r="D12" s="46"/>
      <c r="E12" s="46"/>
      <c r="F12" s="46"/>
      <c r="G12" s="1"/>
      <c r="H12" s="1"/>
      <c r="I12" s="1"/>
      <c r="J12" s="4"/>
      <c r="K12" s="46"/>
      <c r="L12" s="1"/>
      <c r="M12" s="1"/>
      <c r="N12" s="1"/>
      <c r="O12" s="1"/>
      <c r="P12" s="2"/>
      <c r="Q12" s="1"/>
      <c r="R12" s="1"/>
    </row>
    <row r="13" spans="1:21">
      <c r="A13" s="6"/>
      <c r="B13" s="6"/>
      <c r="C13" s="4"/>
      <c r="D13" s="46"/>
      <c r="E13" s="46"/>
      <c r="F13" s="46"/>
      <c r="G13" s="1"/>
      <c r="H13" s="1"/>
      <c r="I13" s="1"/>
      <c r="J13" s="4"/>
      <c r="K13" s="46"/>
      <c r="L13" s="1"/>
      <c r="M13" s="1"/>
      <c r="N13" s="1"/>
      <c r="O13" s="1"/>
      <c r="P13" s="2"/>
      <c r="Q13" s="1"/>
      <c r="R13" s="1"/>
    </row>
    <row r="14" spans="1:21">
      <c r="A14" s="6"/>
      <c r="B14" s="6"/>
      <c r="C14" s="4"/>
      <c r="D14" s="46"/>
      <c r="E14" s="46"/>
      <c r="F14" s="46"/>
      <c r="G14" s="1"/>
      <c r="H14" s="1"/>
      <c r="I14" s="1"/>
      <c r="J14" s="4"/>
      <c r="K14" s="46"/>
      <c r="L14" s="1"/>
      <c r="M14" s="1"/>
      <c r="N14" s="1"/>
      <c r="O14" s="1"/>
      <c r="P14" s="2"/>
      <c r="Q14" s="1"/>
      <c r="R14" s="1"/>
    </row>
    <row r="15" spans="1:21">
      <c r="A15" s="6"/>
      <c r="B15" s="6"/>
      <c r="C15" s="4"/>
      <c r="D15" s="46"/>
      <c r="E15" s="46"/>
      <c r="F15" s="46"/>
      <c r="G15" s="1"/>
      <c r="H15" s="1"/>
      <c r="I15" s="1"/>
      <c r="J15" s="4"/>
      <c r="K15" s="46"/>
      <c r="L15" s="1"/>
      <c r="M15" s="1"/>
      <c r="N15" s="1"/>
      <c r="O15" s="1"/>
      <c r="P15" s="2"/>
      <c r="Q15" s="1"/>
      <c r="R15" s="1"/>
    </row>
    <row r="16" spans="1:21">
      <c r="A16" s="6"/>
      <c r="B16" s="6"/>
      <c r="C16" s="4"/>
      <c r="D16" s="4"/>
      <c r="E16" s="46"/>
      <c r="F16" s="46"/>
      <c r="G16" s="1"/>
      <c r="H16" s="1"/>
      <c r="I16" s="1"/>
      <c r="J16" s="4"/>
      <c r="K16" s="46"/>
      <c r="L16" s="1"/>
      <c r="M16" s="1"/>
      <c r="N16" s="1"/>
      <c r="O16" s="1"/>
      <c r="P16" s="2"/>
      <c r="Q16" s="1"/>
      <c r="R16" s="1"/>
    </row>
    <row r="17" spans="1:18">
      <c r="A17" s="6"/>
      <c r="B17" s="6"/>
      <c r="C17" s="4"/>
      <c r="D17" s="4"/>
      <c r="E17" s="46"/>
      <c r="F17" s="46"/>
      <c r="G17" s="1"/>
      <c r="H17" s="1"/>
      <c r="I17" s="1"/>
      <c r="J17" s="4"/>
      <c r="K17" s="46"/>
      <c r="L17" s="1"/>
      <c r="M17" s="1"/>
      <c r="N17" s="1"/>
      <c r="O17" s="1"/>
      <c r="P17" s="2"/>
      <c r="Q17" s="1"/>
      <c r="R17" s="1"/>
    </row>
    <row r="18" spans="1:18">
      <c r="A18" s="6"/>
      <c r="B18" s="6"/>
      <c r="C18" s="4"/>
      <c r="D18" s="4"/>
      <c r="E18" s="46"/>
      <c r="F18" s="46"/>
      <c r="G18" s="1"/>
      <c r="H18" s="1"/>
      <c r="I18" s="1"/>
      <c r="J18" s="4"/>
      <c r="K18" s="46"/>
      <c r="L18" s="1"/>
      <c r="M18" s="1"/>
      <c r="N18" s="1"/>
      <c r="O18" s="1"/>
      <c r="P18" s="2"/>
      <c r="Q18" s="1"/>
      <c r="R18" s="1"/>
    </row>
    <row r="19" spans="1:18">
      <c r="A19" s="6"/>
      <c r="B19" s="6"/>
      <c r="C19" s="4"/>
      <c r="D19" s="4"/>
      <c r="E19" s="46"/>
      <c r="F19" s="46"/>
      <c r="G19" s="1"/>
      <c r="H19" s="1"/>
      <c r="I19" s="1"/>
      <c r="J19" s="4"/>
      <c r="K19" s="46"/>
      <c r="L19" s="1"/>
      <c r="M19" s="1"/>
      <c r="N19" s="1"/>
      <c r="O19" s="1"/>
      <c r="P19" s="2"/>
      <c r="Q19" s="1"/>
      <c r="R19" s="1"/>
    </row>
    <row r="20" spans="1:18">
      <c r="A20" s="6"/>
      <c r="B20" s="6"/>
      <c r="C20" s="4"/>
      <c r="D20" s="4"/>
      <c r="E20" s="46"/>
      <c r="F20" s="46"/>
      <c r="G20" s="1"/>
      <c r="H20" s="1"/>
      <c r="I20" s="1"/>
      <c r="J20" s="4"/>
      <c r="K20" s="46"/>
      <c r="L20" s="1"/>
      <c r="M20" s="1"/>
      <c r="N20" s="1"/>
      <c r="O20" s="1"/>
      <c r="P20" s="2"/>
      <c r="Q20" s="1"/>
      <c r="R20" s="1"/>
    </row>
    <row r="21" spans="1:18">
      <c r="A21" s="6"/>
      <c r="B21" s="6"/>
      <c r="C21" s="4"/>
      <c r="D21" s="4"/>
      <c r="E21" s="46"/>
      <c r="F21" s="46"/>
      <c r="G21" s="1"/>
      <c r="H21" s="1"/>
      <c r="I21" s="1"/>
      <c r="J21" s="4"/>
      <c r="K21" s="46"/>
      <c r="L21" s="1"/>
      <c r="M21" s="1"/>
      <c r="N21" s="1"/>
      <c r="O21" s="1"/>
      <c r="P21" s="2"/>
      <c r="Q21" s="1"/>
      <c r="R21" s="1"/>
    </row>
    <row r="22" spans="1:18">
      <c r="A22" s="6"/>
      <c r="B22" s="6"/>
      <c r="C22" s="4"/>
      <c r="D22" s="4"/>
      <c r="E22" s="46"/>
      <c r="F22" s="46"/>
      <c r="G22" s="1"/>
      <c r="H22" s="1"/>
      <c r="I22" s="1"/>
      <c r="J22" s="4"/>
      <c r="K22" s="46"/>
      <c r="L22" s="1"/>
      <c r="M22" s="1"/>
      <c r="N22" s="1"/>
      <c r="O22" s="1"/>
      <c r="P22" s="2"/>
      <c r="Q22" s="1"/>
      <c r="R22" s="1"/>
    </row>
    <row r="23" spans="1:18">
      <c r="A23" s="6"/>
      <c r="B23" s="6"/>
      <c r="C23" s="4"/>
      <c r="D23" s="4"/>
      <c r="E23" s="46"/>
      <c r="F23" s="46"/>
      <c r="G23" s="1"/>
      <c r="H23" s="1"/>
      <c r="I23" s="1"/>
      <c r="J23" s="4"/>
      <c r="K23" s="46"/>
      <c r="L23" s="1"/>
      <c r="M23" s="1"/>
      <c r="N23" s="1"/>
      <c r="O23" s="1"/>
      <c r="P23" s="2"/>
      <c r="Q23" s="1"/>
      <c r="R23" s="1"/>
    </row>
    <row r="24" spans="1:18">
      <c r="A24" s="6"/>
      <c r="B24" s="6"/>
      <c r="C24" s="4"/>
      <c r="D24" s="4"/>
      <c r="E24" s="46"/>
      <c r="F24" s="46"/>
      <c r="G24" s="1"/>
      <c r="H24" s="1"/>
      <c r="I24" s="1"/>
      <c r="J24" s="4"/>
      <c r="K24" s="46"/>
      <c r="L24" s="1"/>
      <c r="M24" s="1"/>
      <c r="N24" s="1"/>
      <c r="O24" s="1"/>
      <c r="P24" s="2"/>
      <c r="Q24" s="1"/>
      <c r="R24" s="1"/>
    </row>
    <row r="25" spans="1:18">
      <c r="A25" s="6"/>
      <c r="B25" s="6"/>
      <c r="C25" s="4"/>
      <c r="D25" s="46"/>
      <c r="E25" s="46"/>
      <c r="F25" s="46"/>
      <c r="G25" s="1"/>
      <c r="H25" s="1"/>
      <c r="I25" s="1"/>
      <c r="J25" s="4"/>
      <c r="K25" s="46"/>
      <c r="L25" s="1"/>
      <c r="M25" s="1"/>
      <c r="N25" s="1"/>
      <c r="O25" s="1"/>
      <c r="P25" s="2"/>
      <c r="Q25" s="1"/>
      <c r="R25" s="1"/>
    </row>
    <row r="26" spans="1:18">
      <c r="A26" s="6"/>
      <c r="B26" s="6"/>
      <c r="C26" s="4"/>
      <c r="D26" s="4"/>
      <c r="E26" s="46"/>
      <c r="F26" s="46"/>
      <c r="G26" s="1"/>
      <c r="H26" s="1"/>
      <c r="I26" s="1"/>
      <c r="J26" s="4"/>
      <c r="K26" s="46"/>
      <c r="L26" s="1"/>
      <c r="M26" s="1"/>
      <c r="N26" s="1"/>
      <c r="O26" s="1"/>
      <c r="P26" s="2"/>
      <c r="Q26" s="1"/>
      <c r="R26" s="1"/>
    </row>
    <row r="27" spans="1:18">
      <c r="A27" s="6"/>
      <c r="B27" s="6"/>
      <c r="C27" s="4"/>
      <c r="D27" s="4"/>
      <c r="E27" s="46"/>
      <c r="F27" s="46"/>
      <c r="G27" s="1"/>
      <c r="H27" s="1"/>
      <c r="I27" s="1"/>
      <c r="J27" s="4"/>
      <c r="K27" s="46"/>
      <c r="L27" s="1"/>
      <c r="M27" s="1"/>
      <c r="N27" s="1"/>
      <c r="O27" s="1"/>
      <c r="P27" s="2"/>
      <c r="Q27" s="1"/>
      <c r="R27" s="1"/>
    </row>
    <row r="28" spans="1:18">
      <c r="A28" s="6"/>
      <c r="B28" s="6"/>
      <c r="C28" s="4"/>
      <c r="D28" s="4"/>
      <c r="E28" s="46"/>
      <c r="F28" s="46"/>
      <c r="G28" s="1"/>
      <c r="H28" s="1"/>
      <c r="I28" s="1"/>
      <c r="J28" s="4"/>
      <c r="K28" s="46"/>
      <c r="L28" s="1"/>
      <c r="M28" s="1"/>
      <c r="N28" s="1"/>
      <c r="O28" s="1"/>
      <c r="P28" s="2"/>
      <c r="Q28" s="1"/>
      <c r="R28" s="1"/>
    </row>
    <row r="29" spans="1:18">
      <c r="A29" s="6"/>
      <c r="B29" s="6"/>
      <c r="C29" s="4"/>
      <c r="D29" s="4"/>
      <c r="E29" s="46"/>
      <c r="F29" s="46"/>
      <c r="G29" s="1"/>
      <c r="H29" s="1"/>
      <c r="I29" s="1"/>
      <c r="J29" s="4"/>
      <c r="K29" s="46"/>
      <c r="L29" s="1"/>
      <c r="M29" s="1"/>
      <c r="N29" s="1"/>
      <c r="O29" s="1"/>
      <c r="P29" s="2"/>
      <c r="Q29" s="1"/>
      <c r="R29" s="1"/>
    </row>
    <row r="30" spans="1:18">
      <c r="A30" s="6"/>
      <c r="B30" s="6"/>
      <c r="C30" s="4"/>
      <c r="D30" s="46"/>
      <c r="E30" s="46"/>
      <c r="F30" s="46"/>
      <c r="G30" s="1"/>
      <c r="H30" s="1"/>
      <c r="I30" s="1"/>
      <c r="J30" s="4"/>
      <c r="K30" s="46"/>
      <c r="L30" s="1"/>
      <c r="M30" s="1"/>
      <c r="N30" s="1"/>
      <c r="O30" s="1"/>
      <c r="P30" s="2"/>
      <c r="Q30" s="1"/>
      <c r="R30" s="1"/>
    </row>
    <row r="31" spans="1:18">
      <c r="A31" s="6"/>
      <c r="B31" s="6"/>
      <c r="C31" s="4"/>
      <c r="D31" s="46"/>
      <c r="E31" s="46"/>
      <c r="F31" s="46"/>
      <c r="G31" s="1"/>
      <c r="H31" s="1"/>
      <c r="I31" s="1"/>
      <c r="J31" s="4"/>
      <c r="K31" s="46"/>
      <c r="L31" s="1"/>
      <c r="M31" s="1"/>
      <c r="N31" s="1"/>
      <c r="O31" s="1"/>
      <c r="P31" s="2"/>
      <c r="Q31" s="1"/>
      <c r="R31" s="1"/>
    </row>
    <row r="32" spans="1:18">
      <c r="A32" s="6"/>
      <c r="B32" s="6"/>
      <c r="C32" s="4"/>
      <c r="D32" s="4"/>
      <c r="E32" s="46"/>
      <c r="F32" s="46"/>
      <c r="G32" s="1"/>
      <c r="H32" s="1"/>
      <c r="I32" s="1"/>
      <c r="J32" s="4"/>
      <c r="K32" s="46"/>
      <c r="L32" s="1"/>
      <c r="M32" s="1"/>
      <c r="N32" s="1"/>
      <c r="O32" s="1"/>
      <c r="P32" s="2"/>
      <c r="Q32" s="1"/>
      <c r="R32" s="1"/>
    </row>
    <row r="33" spans="1:18">
      <c r="A33" s="6"/>
      <c r="B33" s="6"/>
      <c r="C33" s="4"/>
      <c r="D33" s="4"/>
      <c r="E33" s="46"/>
      <c r="F33" s="46"/>
      <c r="G33" s="1"/>
      <c r="H33" s="1"/>
      <c r="I33" s="1"/>
      <c r="J33" s="4"/>
      <c r="K33" s="46"/>
      <c r="L33" s="1"/>
      <c r="M33" s="1"/>
      <c r="N33" s="1"/>
      <c r="O33" s="1"/>
      <c r="P33" s="2"/>
      <c r="Q33" s="1"/>
      <c r="R33" s="1"/>
    </row>
    <row r="34" spans="1:18">
      <c r="A34" s="6"/>
      <c r="B34" s="6"/>
      <c r="C34" s="4"/>
      <c r="D34" s="4"/>
      <c r="E34" s="46"/>
      <c r="F34" s="46"/>
      <c r="G34" s="1"/>
      <c r="H34" s="1"/>
      <c r="I34" s="1"/>
      <c r="J34" s="4"/>
      <c r="K34" s="46"/>
      <c r="L34" s="1"/>
      <c r="M34" s="1"/>
      <c r="N34" s="1"/>
      <c r="O34" s="1"/>
      <c r="P34" s="2"/>
      <c r="Q34" s="1"/>
      <c r="R34" s="1"/>
    </row>
    <row r="35" spans="1:18">
      <c r="A35" s="6"/>
      <c r="B35" s="6"/>
      <c r="C35" s="4"/>
      <c r="D35" s="4"/>
      <c r="E35" s="46"/>
      <c r="F35" s="46"/>
      <c r="G35" s="1"/>
      <c r="H35" s="1"/>
      <c r="I35" s="1"/>
      <c r="J35" s="4"/>
      <c r="K35" s="46"/>
      <c r="L35" s="1"/>
      <c r="M35" s="1"/>
      <c r="N35" s="1"/>
      <c r="O35" s="1"/>
      <c r="P35" s="2"/>
      <c r="Q35" s="1"/>
      <c r="R35" s="1"/>
    </row>
    <row r="36" spans="1:18">
      <c r="A36" s="6"/>
      <c r="B36" s="6"/>
      <c r="C36" s="4"/>
      <c r="D36" s="4"/>
      <c r="E36" s="46"/>
      <c r="F36" s="46"/>
      <c r="G36" s="1"/>
      <c r="H36" s="1"/>
      <c r="I36" s="1"/>
      <c r="J36" s="4"/>
      <c r="K36" s="46"/>
      <c r="L36" s="1"/>
      <c r="M36" s="1"/>
      <c r="N36" s="1"/>
      <c r="O36" s="1"/>
      <c r="P36" s="2"/>
      <c r="Q36" s="1"/>
      <c r="R36" s="1"/>
    </row>
    <row r="37" spans="1:18">
      <c r="A37" s="6"/>
      <c r="B37" s="6"/>
      <c r="C37" s="4"/>
      <c r="D37" s="4"/>
      <c r="E37" s="46"/>
      <c r="F37" s="46"/>
      <c r="G37" s="1"/>
      <c r="H37" s="1"/>
      <c r="I37" s="1"/>
      <c r="J37" s="4"/>
      <c r="K37" s="46"/>
      <c r="L37" s="1"/>
      <c r="M37" s="1"/>
      <c r="N37" s="1"/>
      <c r="O37" s="1"/>
      <c r="P37" s="2"/>
      <c r="Q37" s="1"/>
      <c r="R37" s="1"/>
    </row>
    <row r="38" spans="1:18">
      <c r="A38" s="6"/>
      <c r="B38" s="6"/>
      <c r="C38" s="4"/>
      <c r="D38" s="4"/>
      <c r="E38" s="46"/>
      <c r="F38" s="46"/>
      <c r="G38" s="1"/>
      <c r="H38" s="1"/>
      <c r="I38" s="1"/>
      <c r="J38" s="4"/>
      <c r="K38" s="46"/>
      <c r="L38" s="1"/>
      <c r="M38" s="1"/>
      <c r="N38" s="1"/>
      <c r="O38" s="1"/>
      <c r="P38" s="2"/>
      <c r="Q38" s="1"/>
      <c r="R38" s="1"/>
    </row>
    <row r="39" spans="1:18">
      <c r="A39" s="6"/>
      <c r="B39" s="6"/>
      <c r="C39" s="4"/>
      <c r="D39" s="4"/>
      <c r="E39" s="46"/>
      <c r="F39" s="46"/>
      <c r="G39" s="1"/>
      <c r="H39" s="1"/>
      <c r="I39" s="1"/>
      <c r="J39" s="4"/>
      <c r="K39" s="46"/>
      <c r="L39" s="1"/>
      <c r="M39" s="1"/>
      <c r="N39" s="1"/>
      <c r="O39" s="1"/>
      <c r="P39" s="2"/>
      <c r="Q39" s="1"/>
      <c r="R39" s="1"/>
    </row>
    <row r="40" spans="1:18">
      <c r="A40" s="6"/>
      <c r="B40" s="6"/>
      <c r="C40" s="4"/>
      <c r="D40" s="4"/>
      <c r="E40" s="46"/>
      <c r="F40" s="46"/>
      <c r="G40" s="1"/>
      <c r="H40" s="1"/>
      <c r="I40" s="1"/>
      <c r="J40" s="4"/>
      <c r="K40" s="46"/>
      <c r="L40" s="1"/>
      <c r="M40" s="1"/>
      <c r="N40" s="1"/>
      <c r="O40" s="1"/>
      <c r="P40" s="2"/>
      <c r="Q40" s="1"/>
      <c r="R40" s="1"/>
    </row>
    <row r="41" spans="1:18">
      <c r="A41" s="6"/>
      <c r="B41" s="6"/>
      <c r="C41" s="4"/>
      <c r="D41" s="4"/>
      <c r="E41" s="46"/>
      <c r="F41" s="46"/>
      <c r="G41" s="1"/>
      <c r="H41" s="1"/>
      <c r="I41" s="1"/>
      <c r="J41" s="4"/>
      <c r="K41" s="46"/>
      <c r="L41" s="1"/>
      <c r="M41" s="1"/>
      <c r="N41" s="1"/>
      <c r="O41" s="1"/>
      <c r="P41" s="2"/>
      <c r="Q41" s="1"/>
      <c r="R41" s="1"/>
    </row>
    <row r="42" spans="1:18">
      <c r="A42" s="6"/>
      <c r="B42" s="6"/>
      <c r="C42" s="4"/>
      <c r="D42" s="4"/>
      <c r="E42" s="46"/>
      <c r="F42" s="46"/>
      <c r="G42" s="1"/>
      <c r="H42" s="1"/>
      <c r="I42" s="1"/>
      <c r="J42" s="4"/>
      <c r="K42" s="46"/>
      <c r="L42" s="1"/>
      <c r="M42" s="1"/>
      <c r="N42" s="1"/>
      <c r="O42" s="1"/>
      <c r="P42" s="2"/>
      <c r="Q42" s="1"/>
      <c r="R42" s="1"/>
    </row>
    <row r="43" spans="1:18">
      <c r="A43" s="6"/>
      <c r="B43" s="6"/>
      <c r="C43" s="4"/>
      <c r="D43" s="4"/>
      <c r="E43" s="46"/>
      <c r="F43" s="46"/>
      <c r="G43" s="1"/>
      <c r="H43" s="1"/>
      <c r="I43" s="1"/>
      <c r="J43" s="4"/>
      <c r="K43" s="46"/>
      <c r="L43" s="1"/>
      <c r="M43" s="1"/>
      <c r="N43" s="1"/>
      <c r="O43" s="1"/>
      <c r="P43" s="2"/>
      <c r="Q43" s="1"/>
      <c r="R43" s="1"/>
    </row>
    <row r="44" spans="1:18">
      <c r="A44" s="6"/>
      <c r="B44" s="6"/>
      <c r="C44" s="4"/>
      <c r="D44" s="4"/>
      <c r="E44" s="46"/>
      <c r="F44" s="46"/>
      <c r="G44" s="1"/>
      <c r="H44" s="1"/>
      <c r="I44" s="1"/>
      <c r="J44" s="4"/>
      <c r="K44" s="46"/>
      <c r="L44" s="1"/>
      <c r="M44" s="1"/>
      <c r="N44" s="1"/>
      <c r="O44" s="1"/>
      <c r="P44" s="2"/>
      <c r="Q44" s="1"/>
      <c r="R44" s="1"/>
    </row>
    <row r="45" spans="1:18">
      <c r="A45" s="6"/>
      <c r="B45" s="6"/>
      <c r="C45" s="4"/>
      <c r="D45" s="4"/>
      <c r="E45" s="46"/>
      <c r="F45" s="46"/>
      <c r="G45" s="1"/>
      <c r="H45" s="1"/>
      <c r="I45" s="1"/>
      <c r="J45" s="4"/>
      <c r="K45" s="46"/>
      <c r="L45" s="1"/>
      <c r="M45" s="1"/>
      <c r="N45" s="1"/>
      <c r="O45" s="1"/>
      <c r="P45" s="2"/>
      <c r="Q45" s="1"/>
      <c r="R45" s="1"/>
    </row>
    <row r="46" spans="1:18">
      <c r="A46" s="6"/>
      <c r="B46" s="6"/>
      <c r="C46" s="4"/>
      <c r="D46" s="4"/>
      <c r="E46" s="46"/>
      <c r="F46" s="46"/>
      <c r="G46" s="1"/>
      <c r="H46" s="1"/>
      <c r="I46" s="1"/>
      <c r="J46" s="4"/>
      <c r="K46" s="46"/>
      <c r="L46" s="1"/>
      <c r="M46" s="1"/>
      <c r="N46" s="1"/>
      <c r="O46" s="1"/>
      <c r="P46" s="2"/>
      <c r="Q46" s="1"/>
      <c r="R46" s="1"/>
    </row>
    <row r="47" spans="1:18">
      <c r="A47" s="6"/>
      <c r="B47" s="6"/>
      <c r="C47" s="4"/>
      <c r="D47" s="46"/>
      <c r="E47" s="46"/>
      <c r="F47" s="46"/>
      <c r="G47" s="1"/>
      <c r="H47" s="1"/>
      <c r="I47" s="1"/>
      <c r="J47" s="4"/>
      <c r="K47" s="46"/>
      <c r="L47" s="1"/>
      <c r="M47" s="1"/>
      <c r="N47" s="1"/>
      <c r="O47" s="1"/>
      <c r="P47" s="2"/>
      <c r="Q47" s="1"/>
      <c r="R47" s="1"/>
    </row>
    <row r="48" spans="1:18">
      <c r="A48" s="6"/>
      <c r="B48" s="6"/>
      <c r="C48" s="4"/>
      <c r="D48" s="46"/>
      <c r="E48" s="46"/>
      <c r="F48" s="46"/>
      <c r="G48" s="1"/>
      <c r="H48" s="1"/>
      <c r="I48" s="1"/>
      <c r="J48" s="4"/>
      <c r="K48" s="46"/>
      <c r="L48" s="1"/>
      <c r="M48" s="1"/>
      <c r="N48" s="1"/>
      <c r="O48" s="1"/>
      <c r="P48" s="2"/>
      <c r="Q48" s="1"/>
      <c r="R48" s="1"/>
    </row>
    <row r="49" spans="1:18">
      <c r="A49" s="6"/>
      <c r="B49" s="6"/>
      <c r="C49" s="4"/>
      <c r="D49" s="46"/>
      <c r="E49" s="46"/>
      <c r="F49" s="46"/>
      <c r="G49" s="1"/>
      <c r="H49" s="1"/>
      <c r="I49" s="1"/>
      <c r="J49" s="4"/>
      <c r="K49" s="46"/>
      <c r="L49" s="1"/>
      <c r="M49" s="1"/>
      <c r="N49" s="1"/>
      <c r="O49" s="1"/>
      <c r="P49" s="2"/>
      <c r="Q49" s="1"/>
      <c r="R49" s="1"/>
    </row>
    <row r="50" spans="1:18">
      <c r="A50" s="6"/>
      <c r="B50" s="6"/>
      <c r="C50" s="4"/>
      <c r="D50" s="46"/>
      <c r="E50" s="46"/>
      <c r="F50" s="46"/>
      <c r="G50" s="1"/>
      <c r="H50" s="1"/>
      <c r="I50" s="1"/>
      <c r="J50" s="4"/>
      <c r="K50" s="46"/>
      <c r="L50" s="1"/>
      <c r="M50" s="1"/>
      <c r="N50" s="1"/>
      <c r="O50" s="1"/>
      <c r="P50" s="2"/>
      <c r="Q50" s="1"/>
      <c r="R50" s="1"/>
    </row>
    <row r="51" spans="1:18">
      <c r="A51" s="6"/>
      <c r="B51" s="6"/>
      <c r="C51" s="4"/>
      <c r="D51" s="4"/>
      <c r="E51" s="46"/>
      <c r="F51" s="46"/>
      <c r="G51" s="1"/>
      <c r="H51" s="1"/>
      <c r="I51" s="1"/>
      <c r="J51" s="4"/>
      <c r="K51" s="46"/>
      <c r="L51" s="1"/>
      <c r="M51" s="1"/>
      <c r="N51" s="1"/>
      <c r="O51" s="1"/>
      <c r="P51" s="2"/>
      <c r="Q51" s="1"/>
      <c r="R51" s="1"/>
    </row>
    <row r="52" spans="1:18">
      <c r="A52" s="6"/>
      <c r="B52" s="6"/>
      <c r="C52" s="4"/>
      <c r="D52" s="4"/>
      <c r="E52" s="46"/>
      <c r="F52" s="46"/>
      <c r="G52" s="1"/>
      <c r="H52" s="1"/>
      <c r="I52" s="1"/>
      <c r="J52" s="4"/>
      <c r="K52" s="46"/>
      <c r="L52" s="1"/>
      <c r="M52" s="1"/>
      <c r="N52" s="1"/>
      <c r="O52" s="1"/>
      <c r="P52" s="2"/>
      <c r="Q52" s="1"/>
      <c r="R52" s="1"/>
    </row>
    <row r="53" spans="1:18">
      <c r="A53" s="6"/>
      <c r="B53" s="6"/>
      <c r="C53" s="4"/>
      <c r="D53" s="4"/>
      <c r="E53" s="46"/>
      <c r="F53" s="46"/>
      <c r="G53" s="1"/>
      <c r="H53" s="1"/>
      <c r="I53" s="1"/>
      <c r="J53" s="4"/>
      <c r="K53" s="46"/>
      <c r="L53" s="1"/>
      <c r="M53" s="1"/>
      <c r="N53" s="1"/>
      <c r="O53" s="1"/>
      <c r="P53" s="2"/>
      <c r="Q53" s="1"/>
      <c r="R53" s="1"/>
    </row>
    <row r="54" spans="1:18">
      <c r="A54" s="6"/>
      <c r="B54" s="6"/>
      <c r="C54" s="4"/>
      <c r="D54" s="4"/>
      <c r="E54" s="46"/>
      <c r="F54" s="46"/>
      <c r="G54" s="1"/>
      <c r="H54" s="1"/>
      <c r="I54" s="1"/>
      <c r="J54" s="4"/>
      <c r="K54" s="46"/>
      <c r="L54" s="1"/>
      <c r="M54" s="1"/>
      <c r="N54" s="1"/>
      <c r="O54" s="1"/>
      <c r="P54" s="2"/>
      <c r="Q54" s="1"/>
      <c r="R54" s="1"/>
    </row>
    <row r="55" spans="1:18">
      <c r="A55" s="6"/>
      <c r="B55" s="6"/>
      <c r="C55" s="4"/>
      <c r="D55" s="46"/>
      <c r="E55" s="46"/>
      <c r="F55" s="46"/>
      <c r="G55" s="1"/>
      <c r="H55" s="1"/>
      <c r="I55" s="1"/>
      <c r="J55" s="4"/>
      <c r="K55" s="46"/>
      <c r="L55" s="1"/>
      <c r="M55" s="1"/>
      <c r="N55" s="1"/>
      <c r="O55" s="1"/>
      <c r="P55" s="2"/>
      <c r="Q55" s="1"/>
      <c r="R55" s="1"/>
    </row>
    <row r="56" spans="1:18">
      <c r="A56" s="6"/>
      <c r="B56" s="6"/>
      <c r="C56" s="4"/>
      <c r="D56" s="46"/>
      <c r="E56" s="46"/>
      <c r="F56" s="46"/>
      <c r="G56" s="1"/>
      <c r="H56" s="1"/>
      <c r="I56" s="1"/>
      <c r="J56" s="4"/>
      <c r="K56" s="46"/>
      <c r="L56" s="1"/>
      <c r="M56" s="1"/>
      <c r="N56" s="1"/>
      <c r="O56" s="1"/>
      <c r="P56" s="2"/>
      <c r="Q56" s="1"/>
      <c r="R56" s="1"/>
    </row>
    <row r="57" spans="1:18">
      <c r="A57" s="6"/>
      <c r="B57" s="6"/>
      <c r="C57" s="4"/>
      <c r="D57" s="4"/>
      <c r="E57" s="46"/>
      <c r="F57" s="46"/>
      <c r="G57" s="1"/>
      <c r="H57" s="1"/>
      <c r="I57" s="1"/>
      <c r="J57" s="4"/>
      <c r="K57" s="46"/>
      <c r="L57" s="1"/>
      <c r="M57" s="1"/>
      <c r="N57" s="1"/>
      <c r="O57" s="1"/>
      <c r="P57" s="2"/>
      <c r="Q57" s="1"/>
      <c r="R57" s="1"/>
    </row>
    <row r="58" spans="1:18">
      <c r="A58" s="6"/>
      <c r="B58" s="6"/>
      <c r="C58" s="4"/>
      <c r="D58" s="99"/>
      <c r="E58" s="46"/>
      <c r="F58" s="46"/>
      <c r="G58" s="1"/>
      <c r="H58" s="1"/>
      <c r="I58" s="1"/>
      <c r="J58" s="4"/>
      <c r="K58" s="46"/>
      <c r="L58" s="1"/>
      <c r="M58" s="1"/>
      <c r="N58" s="1"/>
      <c r="O58" s="1"/>
      <c r="P58" s="2"/>
      <c r="Q58" s="1"/>
      <c r="R58" s="1"/>
    </row>
    <row r="59" spans="1:18">
      <c r="A59" s="6"/>
      <c r="B59" s="6"/>
      <c r="C59" s="4"/>
      <c r="D59" s="99"/>
      <c r="E59" s="46"/>
      <c r="F59" s="46"/>
      <c r="G59" s="1"/>
      <c r="H59" s="1"/>
      <c r="I59" s="1"/>
      <c r="J59" s="4"/>
      <c r="K59" s="46"/>
      <c r="L59" s="1"/>
      <c r="M59" s="1"/>
      <c r="N59" s="1"/>
      <c r="O59" s="1"/>
      <c r="P59" s="2"/>
      <c r="Q59" s="1"/>
      <c r="R59" s="1"/>
    </row>
    <row r="60" spans="1:18">
      <c r="A60" s="6"/>
      <c r="B60" s="6"/>
      <c r="C60" s="4"/>
      <c r="D60" s="100"/>
      <c r="E60" s="46"/>
      <c r="F60" s="46"/>
      <c r="G60" s="1"/>
      <c r="H60" s="1"/>
      <c r="I60" s="1"/>
      <c r="J60" s="4"/>
      <c r="K60" s="46"/>
      <c r="L60" s="1"/>
      <c r="M60" s="1"/>
      <c r="N60" s="1"/>
      <c r="O60" s="1"/>
      <c r="P60" s="2"/>
      <c r="Q60" s="1"/>
      <c r="R60" s="1"/>
    </row>
    <row r="61" spans="1:18">
      <c r="A61" s="1"/>
      <c r="B61" s="4"/>
      <c r="C61" s="4"/>
      <c r="D61" s="1"/>
      <c r="E61" s="46"/>
      <c r="F61" s="46"/>
      <c r="G61" s="1"/>
      <c r="H61" s="1"/>
      <c r="I61" s="1"/>
      <c r="J61" s="4"/>
      <c r="K61" s="46"/>
      <c r="L61" s="1"/>
      <c r="M61" s="1"/>
      <c r="N61" s="1"/>
      <c r="O61" s="1"/>
      <c r="P61" s="2"/>
      <c r="Q61" s="1"/>
      <c r="R61" s="1"/>
    </row>
    <row r="62" spans="1:18">
      <c r="A62" s="1"/>
      <c r="B62" s="4"/>
      <c r="C62" s="4"/>
      <c r="D62" s="1"/>
      <c r="E62" s="46"/>
      <c r="F62" s="46"/>
      <c r="G62" s="1"/>
      <c r="H62" s="1"/>
      <c r="I62" s="1"/>
      <c r="J62" s="4"/>
      <c r="K62" s="46"/>
      <c r="L62" s="1"/>
      <c r="M62" s="1"/>
      <c r="N62" s="1"/>
      <c r="O62" s="1"/>
      <c r="P62" s="2"/>
      <c r="Q62" s="1"/>
      <c r="R62" s="1"/>
    </row>
    <row r="63" spans="1:18">
      <c r="A63" s="1"/>
      <c r="B63" s="4"/>
      <c r="C63" s="4"/>
      <c r="D63" s="1"/>
      <c r="E63" s="46"/>
      <c r="F63" s="46"/>
      <c r="G63" s="1"/>
      <c r="H63" s="1"/>
      <c r="I63" s="1"/>
      <c r="J63" s="4"/>
      <c r="K63" s="46"/>
      <c r="L63" s="1"/>
      <c r="M63" s="1"/>
      <c r="N63" s="1"/>
      <c r="O63" s="1"/>
      <c r="P63" s="2"/>
      <c r="Q63" s="1"/>
      <c r="R63" s="1"/>
    </row>
    <row r="64" spans="1:18">
      <c r="A64" s="1"/>
      <c r="B64" s="4"/>
      <c r="C64" s="1"/>
      <c r="D64" s="1"/>
      <c r="E64" s="1"/>
      <c r="F64" s="1"/>
      <c r="G64" s="1"/>
      <c r="H64" s="1"/>
      <c r="I64" s="1"/>
      <c r="J64" s="1"/>
      <c r="K64" s="1"/>
      <c r="L64" s="1"/>
      <c r="M64" s="1"/>
      <c r="N64" s="1"/>
      <c r="O64" s="1"/>
      <c r="P64" s="2"/>
      <c r="Q64" s="1"/>
      <c r="R64" s="1"/>
    </row>
  </sheetData>
  <autoFilter ref="A5:U63" xr:uid="{3A53FF49-A161-4201-B98F-34B2E2D080BB}">
    <filterColumn colId="1">
      <filters>
        <filter val="Diseñar e implementar el Plan estratégico del talento humano"/>
      </filters>
    </filterColumn>
  </autoFilter>
  <mergeCells count="7">
    <mergeCell ref="Q1:R1"/>
    <mergeCell ref="Q2:R2"/>
    <mergeCell ref="Q3:R3"/>
    <mergeCell ref="C1:O3"/>
    <mergeCell ref="E4:H4"/>
    <mergeCell ref="I4:L4"/>
    <mergeCell ref="A1:B3"/>
  </mergeCells>
  <conditionalFormatting sqref="B6:B60">
    <cfRule type="duplicateValues" dxfId="0" priority="1"/>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50FC9-FF42-424E-8BD2-5BC230BAC58C}">
  <dimension ref="A1:Q23"/>
  <sheetViews>
    <sheetView zoomScale="70" zoomScaleNormal="70" workbookViewId="0">
      <selection activeCell="B7" sqref="B7"/>
    </sheetView>
  </sheetViews>
  <sheetFormatPr baseColWidth="10" defaultColWidth="19.28515625" defaultRowHeight="15"/>
  <cols>
    <col min="2" max="2" width="30" style="5" customWidth="1"/>
    <col min="4" max="4" width="4.85546875" bestFit="1" customWidth="1"/>
    <col min="5" max="7" width="5" customWidth="1"/>
    <col min="8" max="8" width="5.42578125" customWidth="1"/>
    <col min="9" max="10" width="4.85546875" bestFit="1" customWidth="1"/>
    <col min="11" max="11" width="4.85546875" customWidth="1"/>
    <col min="15" max="15" width="19.28515625" style="3"/>
  </cols>
  <sheetData>
    <row r="1" spans="1:17" ht="31.5" customHeight="1">
      <c r="A1" s="70"/>
      <c r="B1" s="70"/>
      <c r="C1" s="91" t="s">
        <v>825</v>
      </c>
      <c r="D1" s="91"/>
      <c r="E1" s="91"/>
      <c r="F1" s="91"/>
      <c r="G1" s="91"/>
      <c r="H1" s="91"/>
      <c r="I1" s="91"/>
      <c r="J1" s="91"/>
      <c r="K1" s="91"/>
      <c r="L1" s="91"/>
      <c r="M1" s="91"/>
      <c r="N1" s="91"/>
      <c r="O1" s="96" t="s">
        <v>821</v>
      </c>
      <c r="P1" s="94" t="s">
        <v>824</v>
      </c>
      <c r="Q1" s="94"/>
    </row>
    <row r="2" spans="1:17" ht="31.5" customHeight="1">
      <c r="A2" s="70"/>
      <c r="B2" s="70"/>
      <c r="C2" s="91"/>
      <c r="D2" s="91"/>
      <c r="E2" s="91"/>
      <c r="F2" s="91"/>
      <c r="G2" s="91"/>
      <c r="H2" s="91"/>
      <c r="I2" s="91"/>
      <c r="J2" s="91"/>
      <c r="K2" s="91"/>
      <c r="L2" s="91"/>
      <c r="M2" s="91"/>
      <c r="N2" s="91"/>
      <c r="O2" s="96" t="s">
        <v>822</v>
      </c>
      <c r="P2" s="94">
        <v>1</v>
      </c>
      <c r="Q2" s="94"/>
    </row>
    <row r="3" spans="1:17" ht="31.5" customHeight="1">
      <c r="A3" s="89"/>
      <c r="B3" s="89"/>
      <c r="C3" s="93"/>
      <c r="D3" s="93"/>
      <c r="E3" s="93"/>
      <c r="F3" s="93"/>
      <c r="G3" s="93"/>
      <c r="H3" s="93"/>
      <c r="I3" s="93"/>
      <c r="J3" s="93"/>
      <c r="K3" s="93"/>
      <c r="L3" s="93"/>
      <c r="M3" s="93"/>
      <c r="N3" s="93"/>
      <c r="O3" s="96" t="s">
        <v>823</v>
      </c>
      <c r="P3" s="95">
        <v>45789</v>
      </c>
      <c r="Q3" s="94"/>
    </row>
    <row r="4" spans="1:17" ht="57" customHeight="1">
      <c r="A4" s="77" t="s">
        <v>21</v>
      </c>
      <c r="B4" s="77" t="s">
        <v>22</v>
      </c>
      <c r="C4" s="77" t="s">
        <v>23</v>
      </c>
      <c r="D4" s="79" t="s">
        <v>19</v>
      </c>
      <c r="E4" s="80"/>
      <c r="F4" s="80"/>
      <c r="G4" s="80"/>
      <c r="H4" s="79" t="s">
        <v>18</v>
      </c>
      <c r="I4" s="80"/>
      <c r="J4" s="80"/>
      <c r="K4" s="80"/>
      <c r="L4" s="78" t="s">
        <v>24</v>
      </c>
      <c r="M4" s="81" t="s">
        <v>1</v>
      </c>
      <c r="N4" s="82" t="s">
        <v>2</v>
      </c>
      <c r="O4" s="83" t="s">
        <v>3</v>
      </c>
      <c r="P4" s="77" t="s">
        <v>25</v>
      </c>
      <c r="Q4" s="77" t="s">
        <v>17</v>
      </c>
    </row>
    <row r="5" spans="1:17" ht="12.95" customHeight="1">
      <c r="A5" s="77"/>
      <c r="B5" s="77"/>
      <c r="C5" s="77"/>
      <c r="D5" s="77">
        <v>2023</v>
      </c>
      <c r="E5" s="77">
        <v>2024</v>
      </c>
      <c r="F5" s="77">
        <v>2025</v>
      </c>
      <c r="G5" s="77">
        <v>2026</v>
      </c>
      <c r="H5" s="77">
        <v>2023</v>
      </c>
      <c r="I5" s="77">
        <v>2024</v>
      </c>
      <c r="J5" s="77">
        <v>2025</v>
      </c>
      <c r="K5" s="77">
        <v>2026</v>
      </c>
      <c r="L5" s="78"/>
      <c r="M5" s="81"/>
      <c r="N5" s="82"/>
      <c r="O5" s="83"/>
      <c r="P5" s="77"/>
      <c r="Q5" s="77"/>
    </row>
    <row r="6" spans="1:17" ht="65.45" customHeight="1">
      <c r="A6" s="1"/>
      <c r="B6" s="4"/>
      <c r="C6" s="4"/>
      <c r="D6" s="4"/>
      <c r="E6" s="4"/>
      <c r="F6" s="4"/>
      <c r="G6" s="4"/>
      <c r="H6" s="4"/>
      <c r="I6" s="4"/>
      <c r="J6" s="4"/>
      <c r="K6" s="4"/>
      <c r="L6" s="1"/>
      <c r="M6" s="1"/>
      <c r="N6" s="1"/>
      <c r="O6" s="2"/>
      <c r="P6" s="1"/>
      <c r="Q6" s="1"/>
    </row>
    <row r="7" spans="1:17" ht="47.1" customHeight="1">
      <c r="A7" s="1"/>
      <c r="B7" s="4"/>
      <c r="C7" s="4"/>
      <c r="D7" s="1"/>
      <c r="E7" s="1"/>
      <c r="F7" s="1"/>
      <c r="G7" s="1"/>
      <c r="H7" s="1"/>
      <c r="I7" s="1"/>
      <c r="J7" s="1"/>
      <c r="K7" s="1"/>
      <c r="L7" s="1"/>
      <c r="M7" s="1"/>
      <c r="N7" s="1"/>
      <c r="O7" s="2"/>
      <c r="P7" s="1"/>
      <c r="Q7" s="1"/>
    </row>
    <row r="8" spans="1:17" ht="36.75" customHeight="1">
      <c r="A8" s="1"/>
      <c r="B8" s="4"/>
      <c r="C8" s="4"/>
      <c r="D8" s="1"/>
      <c r="E8" s="1"/>
      <c r="F8" s="1"/>
      <c r="G8" s="1"/>
      <c r="H8" s="1"/>
      <c r="I8" s="1"/>
      <c r="J8" s="1"/>
      <c r="K8" s="1"/>
      <c r="L8" s="1"/>
      <c r="M8" s="1"/>
      <c r="N8" s="1"/>
      <c r="O8" s="2"/>
      <c r="P8" s="1"/>
      <c r="Q8" s="1"/>
    </row>
    <row r="9" spans="1:17">
      <c r="A9" s="1"/>
      <c r="B9" s="4"/>
      <c r="C9" s="4"/>
      <c r="D9" s="1"/>
      <c r="E9" s="1"/>
      <c r="F9" s="1"/>
      <c r="G9" s="1"/>
      <c r="H9" s="1"/>
      <c r="I9" s="1"/>
      <c r="J9" s="1"/>
      <c r="K9" s="1"/>
      <c r="L9" s="1"/>
      <c r="M9" s="1"/>
      <c r="N9" s="1"/>
      <c r="O9" s="2"/>
      <c r="P9" s="1"/>
      <c r="Q9" s="1"/>
    </row>
    <row r="10" spans="1:17">
      <c r="A10" s="1"/>
      <c r="B10" s="4"/>
      <c r="C10" s="4"/>
      <c r="D10" s="1"/>
      <c r="E10" s="1"/>
      <c r="F10" s="1"/>
      <c r="G10" s="1"/>
      <c r="H10" s="1"/>
      <c r="I10" s="1"/>
      <c r="J10" s="1"/>
      <c r="K10" s="1"/>
      <c r="L10" s="1"/>
      <c r="M10" s="1"/>
      <c r="N10" s="1"/>
      <c r="O10" s="2"/>
      <c r="P10" s="1"/>
      <c r="Q10" s="1"/>
    </row>
    <row r="11" spans="1:17">
      <c r="A11" s="1"/>
      <c r="B11" s="4"/>
      <c r="C11" s="4"/>
      <c r="D11" s="1"/>
      <c r="E11" s="1"/>
      <c r="F11" s="1"/>
      <c r="G11" s="1"/>
      <c r="H11" s="1"/>
      <c r="I11" s="1"/>
      <c r="J11" s="1"/>
      <c r="K11" s="1"/>
      <c r="L11" s="1"/>
      <c r="M11" s="1"/>
      <c r="N11" s="1"/>
      <c r="O11" s="2"/>
      <c r="P11" s="1"/>
      <c r="Q11" s="1"/>
    </row>
    <row r="12" spans="1:17">
      <c r="A12" s="1"/>
      <c r="B12" s="4"/>
      <c r="C12" s="4"/>
      <c r="D12" s="1"/>
      <c r="E12" s="1"/>
      <c r="F12" s="1"/>
      <c r="G12" s="1"/>
      <c r="H12" s="1"/>
      <c r="I12" s="1"/>
      <c r="J12" s="1"/>
      <c r="K12" s="1"/>
      <c r="L12" s="1"/>
      <c r="M12" s="1"/>
      <c r="N12" s="1"/>
      <c r="O12" s="2"/>
      <c r="P12" s="1"/>
      <c r="Q12" s="1"/>
    </row>
    <row r="13" spans="1:17">
      <c r="A13" s="1"/>
      <c r="B13" s="4"/>
      <c r="C13" s="4"/>
      <c r="D13" s="1"/>
      <c r="E13" s="1"/>
      <c r="F13" s="1"/>
      <c r="G13" s="1"/>
      <c r="H13" s="1"/>
      <c r="I13" s="1"/>
      <c r="J13" s="1"/>
      <c r="K13" s="1"/>
      <c r="L13" s="1"/>
      <c r="M13" s="1"/>
      <c r="N13" s="1"/>
      <c r="O13" s="2"/>
      <c r="P13" s="1"/>
      <c r="Q13" s="1"/>
    </row>
    <row r="14" spans="1:17">
      <c r="A14" s="1"/>
      <c r="B14" s="4"/>
      <c r="C14" s="4"/>
      <c r="D14" s="1"/>
      <c r="E14" s="1"/>
      <c r="F14" s="1"/>
      <c r="G14" s="1"/>
      <c r="H14" s="1"/>
      <c r="I14" s="1"/>
      <c r="J14" s="1"/>
      <c r="K14" s="1"/>
      <c r="L14" s="1"/>
      <c r="M14" s="1"/>
      <c r="N14" s="1"/>
      <c r="O14" s="2"/>
      <c r="P14" s="1"/>
      <c r="Q14" s="1"/>
    </row>
    <row r="15" spans="1:17">
      <c r="A15" s="1"/>
      <c r="B15" s="4"/>
      <c r="C15" s="4"/>
      <c r="D15" s="1"/>
      <c r="E15" s="1"/>
      <c r="F15" s="1"/>
      <c r="G15" s="1"/>
      <c r="H15" s="1"/>
      <c r="I15" s="1"/>
      <c r="J15" s="1"/>
      <c r="K15" s="1"/>
      <c r="L15" s="1"/>
      <c r="M15" s="1"/>
      <c r="N15" s="1"/>
      <c r="O15" s="2"/>
      <c r="P15" s="1"/>
      <c r="Q15" s="1"/>
    </row>
    <row r="16" spans="1:17">
      <c r="A16" s="1"/>
      <c r="B16" s="4"/>
      <c r="C16" s="4"/>
      <c r="D16" s="1"/>
      <c r="E16" s="1"/>
      <c r="F16" s="1"/>
      <c r="G16" s="1"/>
      <c r="H16" s="1"/>
      <c r="I16" s="1"/>
      <c r="J16" s="1"/>
      <c r="K16" s="1"/>
      <c r="L16" s="1"/>
      <c r="M16" s="1"/>
      <c r="N16" s="1"/>
      <c r="O16" s="2"/>
      <c r="P16" s="1"/>
      <c r="Q16" s="1"/>
    </row>
    <row r="17" spans="1:17">
      <c r="A17" s="1"/>
      <c r="B17" s="4"/>
      <c r="C17" s="4"/>
      <c r="D17" s="1"/>
      <c r="E17" s="1"/>
      <c r="F17" s="1"/>
      <c r="G17" s="1"/>
      <c r="H17" s="1"/>
      <c r="I17" s="1"/>
      <c r="J17" s="1"/>
      <c r="K17" s="1"/>
      <c r="L17" s="1"/>
      <c r="M17" s="1"/>
      <c r="N17" s="1"/>
      <c r="O17" s="2"/>
      <c r="P17" s="1"/>
      <c r="Q17" s="1"/>
    </row>
    <row r="18" spans="1:17">
      <c r="A18" s="1"/>
      <c r="B18" s="4"/>
      <c r="C18" s="4"/>
      <c r="D18" s="1"/>
      <c r="E18" s="1"/>
      <c r="F18" s="1"/>
      <c r="G18" s="1"/>
      <c r="H18" s="1"/>
      <c r="I18" s="1"/>
      <c r="J18" s="1"/>
      <c r="K18" s="1"/>
      <c r="L18" s="1"/>
      <c r="M18" s="1"/>
      <c r="N18" s="1"/>
      <c r="O18" s="2"/>
      <c r="P18" s="1"/>
      <c r="Q18" s="1"/>
    </row>
    <row r="19" spans="1:17">
      <c r="A19" s="1"/>
      <c r="B19" s="4"/>
      <c r="C19" s="4"/>
      <c r="D19" s="1"/>
      <c r="E19" s="1"/>
      <c r="F19" s="1"/>
      <c r="G19" s="1"/>
      <c r="H19" s="1"/>
      <c r="I19" s="1"/>
      <c r="J19" s="1"/>
      <c r="K19" s="1"/>
      <c r="L19" s="1"/>
      <c r="M19" s="1"/>
      <c r="N19" s="1"/>
      <c r="O19" s="2"/>
      <c r="P19" s="1"/>
      <c r="Q19" s="1"/>
    </row>
    <row r="20" spans="1:17">
      <c r="A20" s="1"/>
      <c r="B20" s="4"/>
      <c r="C20" s="4"/>
      <c r="D20" s="1"/>
      <c r="E20" s="1"/>
      <c r="F20" s="1"/>
      <c r="G20" s="1"/>
      <c r="H20" s="1"/>
      <c r="I20" s="1"/>
      <c r="J20" s="1"/>
      <c r="K20" s="1"/>
      <c r="L20" s="1"/>
      <c r="M20" s="1"/>
      <c r="N20" s="1"/>
      <c r="O20" s="2"/>
      <c r="P20" s="1"/>
      <c r="Q20" s="1"/>
    </row>
    <row r="21" spans="1:17">
      <c r="A21" s="1"/>
      <c r="B21" s="4"/>
      <c r="C21" s="4"/>
      <c r="D21" s="1"/>
      <c r="E21" s="1"/>
      <c r="F21" s="1"/>
      <c r="G21" s="1"/>
      <c r="H21" s="1"/>
      <c r="I21" s="1"/>
      <c r="J21" s="1"/>
      <c r="K21" s="1"/>
      <c r="L21" s="1"/>
      <c r="M21" s="1"/>
      <c r="N21" s="1"/>
      <c r="O21" s="2"/>
      <c r="P21" s="1"/>
      <c r="Q21" s="1"/>
    </row>
    <row r="22" spans="1:17">
      <c r="A22" s="1"/>
      <c r="B22" s="4"/>
      <c r="C22" s="4"/>
      <c r="D22" s="1"/>
      <c r="E22" s="1"/>
      <c r="F22" s="1"/>
      <c r="G22" s="1"/>
      <c r="H22" s="1"/>
      <c r="I22" s="1"/>
      <c r="J22" s="1"/>
      <c r="K22" s="1"/>
      <c r="L22" s="1"/>
      <c r="M22" s="1"/>
      <c r="N22" s="1"/>
      <c r="O22" s="2"/>
      <c r="P22" s="1"/>
      <c r="Q22" s="1"/>
    </row>
    <row r="23" spans="1:17">
      <c r="A23" s="1"/>
      <c r="B23" s="4"/>
      <c r="C23" s="4"/>
      <c r="D23" s="1"/>
      <c r="E23" s="1"/>
      <c r="F23" s="1"/>
      <c r="G23" s="1"/>
      <c r="H23" s="1"/>
      <c r="I23" s="1"/>
      <c r="J23" s="1"/>
      <c r="K23" s="1"/>
      <c r="L23" s="1"/>
      <c r="M23" s="1"/>
      <c r="N23" s="1"/>
      <c r="O23" s="2"/>
      <c r="P23" s="1"/>
      <c r="Q23" s="1"/>
    </row>
  </sheetData>
  <mergeCells count="7">
    <mergeCell ref="D4:G4"/>
    <mergeCell ref="H4:K4"/>
    <mergeCell ref="A1:B3"/>
    <mergeCell ref="C1:N3"/>
    <mergeCell ref="P1:Q1"/>
    <mergeCell ref="P2:Q2"/>
    <mergeCell ref="P3:Q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FC856-D6A2-4B66-AB81-008A35C28176}">
  <dimension ref="A1:N66"/>
  <sheetViews>
    <sheetView zoomScale="56" zoomScaleNormal="56" workbookViewId="0">
      <selection activeCell="B11" sqref="B11"/>
    </sheetView>
  </sheetViews>
  <sheetFormatPr baseColWidth="10" defaultRowHeight="15"/>
  <cols>
    <col min="1" max="1" width="35" customWidth="1"/>
    <col min="2" max="3" width="15.140625" bestFit="1" customWidth="1"/>
    <col min="4" max="4" width="15.7109375" bestFit="1" customWidth="1"/>
    <col min="5" max="5" width="42.28515625" customWidth="1"/>
    <col min="6" max="6" width="19.5703125" bestFit="1" customWidth="1"/>
    <col min="7" max="8" width="24.5703125" customWidth="1"/>
    <col min="9" max="9" width="60.42578125" bestFit="1" customWidth="1"/>
    <col min="10" max="10" width="28.28515625" bestFit="1" customWidth="1"/>
    <col min="11" max="11" width="15.140625" bestFit="1" customWidth="1"/>
    <col min="12" max="12" width="15.7109375" bestFit="1" customWidth="1"/>
    <col min="13" max="13" width="16.42578125" bestFit="1" customWidth="1"/>
    <col min="14" max="14" width="19.5703125" bestFit="1" customWidth="1"/>
  </cols>
  <sheetData>
    <row r="1" spans="1:14">
      <c r="A1" t="s">
        <v>808</v>
      </c>
    </row>
    <row r="3" spans="1:14">
      <c r="A3" s="44" t="s">
        <v>94</v>
      </c>
      <c r="B3" t="s">
        <v>809</v>
      </c>
      <c r="I3" s="44" t="s">
        <v>94</v>
      </c>
      <c r="J3" t="s">
        <v>809</v>
      </c>
    </row>
    <row r="4" spans="1:14">
      <c r="A4" s="44" t="s">
        <v>13</v>
      </c>
      <c r="B4" t="s">
        <v>84</v>
      </c>
      <c r="I4" s="44" t="s">
        <v>13</v>
      </c>
      <c r="J4" t="s">
        <v>84</v>
      </c>
    </row>
    <row r="6" spans="1:14">
      <c r="A6" s="44" t="s">
        <v>799</v>
      </c>
      <c r="B6" t="s">
        <v>804</v>
      </c>
      <c r="C6" t="s">
        <v>802</v>
      </c>
      <c r="D6" t="s">
        <v>803</v>
      </c>
      <c r="E6" t="s">
        <v>801</v>
      </c>
      <c r="F6" t="s">
        <v>800</v>
      </c>
      <c r="G6" t="s">
        <v>807</v>
      </c>
      <c r="I6" s="44" t="s">
        <v>799</v>
      </c>
      <c r="J6" t="s">
        <v>804</v>
      </c>
      <c r="K6" t="s">
        <v>802</v>
      </c>
      <c r="L6" t="s">
        <v>803</v>
      </c>
      <c r="M6" t="s">
        <v>801</v>
      </c>
      <c r="N6" t="s">
        <v>800</v>
      </c>
    </row>
    <row r="7" spans="1:14">
      <c r="A7" s="53" t="s">
        <v>146</v>
      </c>
      <c r="B7" s="54">
        <v>1</v>
      </c>
      <c r="C7" s="61">
        <v>0.8</v>
      </c>
      <c r="D7" s="55"/>
      <c r="E7" s="55"/>
      <c r="F7" s="64">
        <v>26.666666666666643</v>
      </c>
      <c r="G7" s="59" t="str">
        <f>IF(C7&gt;=0, IF(C7&lt;50%, "Incumplimiento", IF(C7&lt;80%, "Aceptable", "Satisfactorio")), "Valor inválido")</f>
        <v>Satisfactorio</v>
      </c>
      <c r="I7" s="50" t="s">
        <v>169</v>
      </c>
      <c r="J7" s="52">
        <v>7</v>
      </c>
      <c r="K7" s="23">
        <v>0.40714285714285708</v>
      </c>
      <c r="L7" s="23"/>
      <c r="M7" s="23"/>
      <c r="N7" s="51">
        <v>13.571428571428557</v>
      </c>
    </row>
    <row r="8" spans="1:14">
      <c r="A8" s="53" t="s">
        <v>150</v>
      </c>
      <c r="B8" s="54">
        <v>1</v>
      </c>
      <c r="C8" s="61">
        <v>0</v>
      </c>
      <c r="D8" s="55"/>
      <c r="E8" s="55"/>
      <c r="F8" s="64">
        <v>0</v>
      </c>
      <c r="G8" s="58" t="str">
        <f t="shared" ref="G8:G29" si="0">IF(C8&gt;=0, IF(C8&lt;50%, "Incumplimiento", IF(C8&lt;80%, "Aceptable", "Satisfactorio")), "Valor inválido")</f>
        <v>Incumplimiento</v>
      </c>
      <c r="I8" s="50" t="s">
        <v>157</v>
      </c>
      <c r="J8" s="52">
        <v>5</v>
      </c>
      <c r="K8" s="23">
        <v>1</v>
      </c>
      <c r="L8" s="23"/>
      <c r="M8" s="23"/>
      <c r="N8" s="51">
        <v>33.3333333333333</v>
      </c>
    </row>
    <row r="9" spans="1:14">
      <c r="A9" s="50" t="s">
        <v>805</v>
      </c>
      <c r="B9" s="52">
        <v>1</v>
      </c>
      <c r="C9" s="60">
        <v>1</v>
      </c>
      <c r="D9" s="23"/>
      <c r="E9" s="23"/>
      <c r="F9" s="65">
        <v>33.3333333333333</v>
      </c>
      <c r="G9" s="59" t="str">
        <f t="shared" si="0"/>
        <v>Satisfactorio</v>
      </c>
      <c r="I9" s="50" t="s">
        <v>154</v>
      </c>
      <c r="J9" s="52">
        <v>5</v>
      </c>
      <c r="K9" s="23">
        <v>1</v>
      </c>
      <c r="L9" s="23"/>
      <c r="M9" s="23"/>
      <c r="N9" s="51">
        <v>33.3333333333333</v>
      </c>
    </row>
    <row r="10" spans="1:14">
      <c r="A10" s="50" t="s">
        <v>88</v>
      </c>
      <c r="B10" s="52">
        <v>2</v>
      </c>
      <c r="C10" s="60">
        <v>1</v>
      </c>
      <c r="D10" s="23"/>
      <c r="E10" s="23"/>
      <c r="F10" s="65">
        <v>33.3333333333333</v>
      </c>
      <c r="G10" s="59" t="str">
        <f t="shared" si="0"/>
        <v>Satisfactorio</v>
      </c>
      <c r="I10" s="50" t="s">
        <v>163</v>
      </c>
      <c r="J10" s="52">
        <v>2</v>
      </c>
      <c r="K10" s="23">
        <v>1</v>
      </c>
      <c r="L10" s="23"/>
      <c r="M10" s="23"/>
      <c r="N10" s="51">
        <v>33.3333333333333</v>
      </c>
    </row>
    <row r="11" spans="1:14">
      <c r="A11" s="50" t="s">
        <v>149</v>
      </c>
      <c r="B11" s="52">
        <v>2</v>
      </c>
      <c r="C11" s="60">
        <v>1</v>
      </c>
      <c r="D11" s="23"/>
      <c r="E11" s="23"/>
      <c r="F11" s="65">
        <v>33.3333333333333</v>
      </c>
      <c r="G11" s="59" t="str">
        <f t="shared" si="0"/>
        <v>Satisfactorio</v>
      </c>
      <c r="I11" s="50" t="s">
        <v>158</v>
      </c>
      <c r="J11" s="52">
        <v>2</v>
      </c>
      <c r="K11" s="23">
        <v>1</v>
      </c>
      <c r="L11" s="23"/>
      <c r="M11" s="23"/>
      <c r="N11" s="51">
        <v>33.3333333333333</v>
      </c>
    </row>
    <row r="12" spans="1:14">
      <c r="A12" s="50" t="s">
        <v>148</v>
      </c>
      <c r="B12" s="52">
        <v>2</v>
      </c>
      <c r="C12" s="60">
        <v>1</v>
      </c>
      <c r="D12" s="23"/>
      <c r="E12" s="23"/>
      <c r="F12" s="65">
        <v>33.3333333333333</v>
      </c>
      <c r="G12" s="59" t="str">
        <f t="shared" si="0"/>
        <v>Satisfactorio</v>
      </c>
      <c r="I12" s="50" t="s">
        <v>162</v>
      </c>
      <c r="J12" s="52">
        <v>3</v>
      </c>
      <c r="K12" s="23">
        <v>1</v>
      </c>
      <c r="L12" s="23"/>
      <c r="M12" s="23"/>
      <c r="N12" s="51">
        <v>33.3333333333333</v>
      </c>
    </row>
    <row r="13" spans="1:14">
      <c r="A13" s="50" t="s">
        <v>90</v>
      </c>
      <c r="B13" s="52">
        <v>2</v>
      </c>
      <c r="C13" s="60">
        <v>1</v>
      </c>
      <c r="D13" s="23"/>
      <c r="E13" s="23"/>
      <c r="F13" s="65">
        <v>33.3333333333333</v>
      </c>
      <c r="G13" s="59" t="str">
        <f t="shared" si="0"/>
        <v>Satisfactorio</v>
      </c>
      <c r="I13" s="50" t="s">
        <v>159</v>
      </c>
      <c r="J13" s="52">
        <v>2</v>
      </c>
      <c r="K13" s="23">
        <v>0.95</v>
      </c>
      <c r="L13" s="23"/>
      <c r="M13" s="23"/>
      <c r="N13" s="51">
        <v>31.666666666666636</v>
      </c>
    </row>
    <row r="14" spans="1:14">
      <c r="A14" s="50" t="s">
        <v>92</v>
      </c>
      <c r="B14" s="52">
        <v>3</v>
      </c>
      <c r="C14" s="60">
        <v>1</v>
      </c>
      <c r="D14" s="23"/>
      <c r="E14" s="23"/>
      <c r="F14" s="65">
        <v>33.3333333333333</v>
      </c>
      <c r="G14" s="59" t="str">
        <f t="shared" si="0"/>
        <v>Satisfactorio</v>
      </c>
      <c r="I14" s="50" t="s">
        <v>160</v>
      </c>
      <c r="J14" s="52">
        <v>4</v>
      </c>
      <c r="K14" s="23">
        <v>1</v>
      </c>
      <c r="L14" s="23"/>
      <c r="M14" s="23"/>
      <c r="N14" s="51">
        <v>33.3333333333333</v>
      </c>
    </row>
    <row r="15" spans="1:14">
      <c r="A15" s="50" t="s">
        <v>145</v>
      </c>
      <c r="B15" s="52">
        <v>3</v>
      </c>
      <c r="C15" s="60">
        <v>1</v>
      </c>
      <c r="D15" s="23"/>
      <c r="E15" s="23"/>
      <c r="F15" s="65">
        <v>33.3333333333333</v>
      </c>
      <c r="G15" s="59" t="str">
        <f t="shared" si="0"/>
        <v>Satisfactorio</v>
      </c>
      <c r="I15" s="50" t="s">
        <v>161</v>
      </c>
      <c r="J15" s="52">
        <v>1</v>
      </c>
      <c r="K15" s="23">
        <v>1</v>
      </c>
      <c r="L15" s="23"/>
      <c r="M15" s="23"/>
      <c r="N15" s="51">
        <v>33.3333333333333</v>
      </c>
    </row>
    <row r="16" spans="1:14">
      <c r="A16" s="50" t="s">
        <v>93</v>
      </c>
      <c r="B16" s="52">
        <v>4</v>
      </c>
      <c r="C16" s="60">
        <v>1</v>
      </c>
      <c r="D16" s="23"/>
      <c r="E16" s="23"/>
      <c r="F16" s="65">
        <v>33.3333333333333</v>
      </c>
      <c r="G16" s="59" t="str">
        <f t="shared" si="0"/>
        <v>Satisfactorio</v>
      </c>
      <c r="I16" s="50" t="s">
        <v>167</v>
      </c>
      <c r="J16" s="52">
        <v>3</v>
      </c>
      <c r="K16" s="23">
        <v>0.8666666666666667</v>
      </c>
      <c r="L16" s="23"/>
      <c r="M16" s="23"/>
      <c r="N16" s="51">
        <v>28.888888888888861</v>
      </c>
    </row>
    <row r="17" spans="1:14">
      <c r="A17" s="50" t="s">
        <v>173</v>
      </c>
      <c r="B17" s="52">
        <v>5</v>
      </c>
      <c r="C17" s="60">
        <v>0.8</v>
      </c>
      <c r="D17" s="23"/>
      <c r="E17" s="23"/>
      <c r="F17" s="65">
        <v>26.666666666666639</v>
      </c>
      <c r="G17" s="59" t="str">
        <f t="shared" si="0"/>
        <v>Satisfactorio</v>
      </c>
      <c r="I17" s="50" t="s">
        <v>155</v>
      </c>
      <c r="J17" s="52">
        <v>7</v>
      </c>
      <c r="K17" s="23">
        <v>0.7142857142857143</v>
      </c>
      <c r="L17" s="23"/>
      <c r="M17" s="23"/>
      <c r="N17" s="51">
        <v>23.809523809523789</v>
      </c>
    </row>
    <row r="18" spans="1:14">
      <c r="A18" s="50" t="s">
        <v>85</v>
      </c>
      <c r="B18" s="52">
        <v>5</v>
      </c>
      <c r="C18" s="60">
        <v>1</v>
      </c>
      <c r="D18" s="23"/>
      <c r="E18" s="23"/>
      <c r="F18" s="65">
        <v>33.3333333333333</v>
      </c>
      <c r="G18" s="59" t="str">
        <f t="shared" si="0"/>
        <v>Satisfactorio</v>
      </c>
      <c r="I18" s="50" t="s">
        <v>151</v>
      </c>
      <c r="J18" s="52">
        <v>14</v>
      </c>
      <c r="K18" s="23">
        <v>0.9285714285714286</v>
      </c>
      <c r="L18" s="23"/>
      <c r="M18" s="23"/>
      <c r="N18" s="51">
        <v>30.952380952380931</v>
      </c>
    </row>
    <row r="19" spans="1:14">
      <c r="A19" s="50" t="s">
        <v>91</v>
      </c>
      <c r="B19" s="52">
        <v>5</v>
      </c>
      <c r="C19" s="60">
        <v>0.94000000000000006</v>
      </c>
      <c r="D19" s="23"/>
      <c r="E19" s="23"/>
      <c r="F19" s="65">
        <v>31.333333333333304</v>
      </c>
      <c r="G19" s="59" t="str">
        <f t="shared" si="0"/>
        <v>Satisfactorio</v>
      </c>
      <c r="I19" s="50" t="s">
        <v>168</v>
      </c>
      <c r="J19" s="52">
        <v>7</v>
      </c>
      <c r="K19" s="23">
        <v>0.9285714285714286</v>
      </c>
      <c r="L19" s="23"/>
      <c r="M19" s="23"/>
      <c r="N19" s="51">
        <v>30.952380952380924</v>
      </c>
    </row>
    <row r="20" spans="1:14">
      <c r="A20" s="50" t="s">
        <v>175</v>
      </c>
      <c r="B20" s="52">
        <v>5</v>
      </c>
      <c r="C20" s="60">
        <v>0.55999999999999994</v>
      </c>
      <c r="D20" s="23"/>
      <c r="E20" s="23"/>
      <c r="F20" s="65">
        <v>18.66666666666665</v>
      </c>
      <c r="G20" s="56" t="str">
        <f t="shared" si="0"/>
        <v>Aceptable</v>
      </c>
      <c r="I20" s="50" t="s">
        <v>166</v>
      </c>
      <c r="J20" s="52">
        <v>3</v>
      </c>
      <c r="K20" s="23">
        <v>1</v>
      </c>
      <c r="L20" s="23"/>
      <c r="M20" s="23"/>
      <c r="N20" s="51">
        <v>33.3333333333333</v>
      </c>
    </row>
    <row r="21" spans="1:14">
      <c r="A21" s="50" t="s">
        <v>144</v>
      </c>
      <c r="B21" s="52">
        <v>5</v>
      </c>
      <c r="C21" s="60">
        <v>1</v>
      </c>
      <c r="D21" s="23"/>
      <c r="E21" s="23"/>
      <c r="F21" s="65">
        <v>33.3333333333333</v>
      </c>
      <c r="G21" s="59" t="str">
        <f t="shared" si="0"/>
        <v>Satisfactorio</v>
      </c>
      <c r="I21" s="50" t="s">
        <v>152</v>
      </c>
      <c r="J21" s="52">
        <v>17</v>
      </c>
      <c r="K21" s="23">
        <v>0.91176470588235292</v>
      </c>
      <c r="L21" s="23"/>
      <c r="M21" s="23"/>
      <c r="N21" s="51">
        <v>30.392156862745075</v>
      </c>
    </row>
    <row r="22" spans="1:14">
      <c r="A22" s="50" t="s">
        <v>171</v>
      </c>
      <c r="B22" s="52">
        <v>6</v>
      </c>
      <c r="C22" s="60">
        <v>0.91666666666666663</v>
      </c>
      <c r="D22" s="23"/>
      <c r="E22" s="23"/>
      <c r="F22" s="65">
        <v>30.555555555555525</v>
      </c>
      <c r="G22" s="59" t="str">
        <f t="shared" si="0"/>
        <v>Satisfactorio</v>
      </c>
      <c r="I22" s="50" t="s">
        <v>153</v>
      </c>
      <c r="J22" s="52">
        <v>3</v>
      </c>
      <c r="K22" s="23">
        <v>1</v>
      </c>
      <c r="L22" s="23"/>
      <c r="M22" s="23"/>
      <c r="N22" s="51">
        <v>33.3333333333333</v>
      </c>
    </row>
    <row r="23" spans="1:14">
      <c r="A23" s="50" t="s">
        <v>86</v>
      </c>
      <c r="B23" s="52">
        <v>6</v>
      </c>
      <c r="C23" s="60">
        <v>0.75</v>
      </c>
      <c r="D23" s="23"/>
      <c r="E23" s="23"/>
      <c r="F23" s="65">
        <v>24.999999999999975</v>
      </c>
      <c r="G23" s="56" t="str">
        <f t="shared" si="0"/>
        <v>Aceptable</v>
      </c>
      <c r="I23" s="50" t="s">
        <v>165</v>
      </c>
      <c r="J23" s="52">
        <v>3</v>
      </c>
      <c r="K23" s="23">
        <v>1</v>
      </c>
      <c r="L23" s="23"/>
      <c r="M23" s="23"/>
      <c r="N23" s="51">
        <v>33.3333333333333</v>
      </c>
    </row>
    <row r="24" spans="1:14">
      <c r="A24" s="50" t="s">
        <v>87</v>
      </c>
      <c r="B24" s="52">
        <v>7</v>
      </c>
      <c r="C24" s="60">
        <v>1</v>
      </c>
      <c r="D24" s="23"/>
      <c r="E24" s="23"/>
      <c r="F24" s="65">
        <v>33.333333333333307</v>
      </c>
      <c r="G24" s="59" t="str">
        <f t="shared" si="0"/>
        <v>Satisfactorio</v>
      </c>
      <c r="I24" s="50" t="s">
        <v>156</v>
      </c>
      <c r="J24" s="52">
        <v>7</v>
      </c>
      <c r="K24" s="23">
        <v>0.7142857142857143</v>
      </c>
      <c r="L24" s="23"/>
      <c r="M24" s="23"/>
      <c r="N24" s="51">
        <v>23.809523809523789</v>
      </c>
    </row>
    <row r="25" spans="1:14">
      <c r="A25" s="50" t="s">
        <v>147</v>
      </c>
      <c r="B25" s="52">
        <v>7</v>
      </c>
      <c r="C25" s="60">
        <v>0.9285714285714286</v>
      </c>
      <c r="D25" s="23"/>
      <c r="E25" s="23"/>
      <c r="F25" s="65">
        <v>30.952380952380924</v>
      </c>
      <c r="G25" s="59" t="str">
        <f t="shared" si="0"/>
        <v>Satisfactorio</v>
      </c>
      <c r="I25" s="50" t="s">
        <v>164</v>
      </c>
      <c r="J25" s="52">
        <v>12</v>
      </c>
      <c r="K25" s="23">
        <v>0.8833333333333333</v>
      </c>
      <c r="L25" s="23"/>
      <c r="M25" s="23"/>
      <c r="N25" s="51">
        <v>29.444444444444418</v>
      </c>
    </row>
    <row r="26" spans="1:14">
      <c r="A26" s="50" t="s">
        <v>89</v>
      </c>
      <c r="B26" s="52">
        <v>7</v>
      </c>
      <c r="C26" s="60">
        <v>1</v>
      </c>
      <c r="D26" s="23"/>
      <c r="E26" s="23"/>
      <c r="F26" s="65">
        <v>33.333333333333307</v>
      </c>
      <c r="G26" s="59" t="str">
        <f t="shared" si="0"/>
        <v>Satisfactorio</v>
      </c>
      <c r="I26" s="50" t="s">
        <v>785</v>
      </c>
      <c r="J26" s="52">
        <v>107</v>
      </c>
      <c r="K26" s="60">
        <v>0.87803738317757007</v>
      </c>
      <c r="L26" s="23"/>
      <c r="M26" s="23"/>
      <c r="N26" s="51">
        <v>29.267912772585671</v>
      </c>
    </row>
    <row r="27" spans="1:14">
      <c r="A27" s="50" t="s">
        <v>172</v>
      </c>
      <c r="B27" s="52">
        <v>7</v>
      </c>
      <c r="C27" s="60">
        <v>0.82857142857142851</v>
      </c>
      <c r="D27" s="23"/>
      <c r="E27" s="23"/>
      <c r="F27" s="65">
        <v>27.619047619047592</v>
      </c>
      <c r="G27" s="56" t="str">
        <f t="shared" si="0"/>
        <v>Satisfactorio</v>
      </c>
    </row>
    <row r="28" spans="1:14">
      <c r="A28" s="50" t="s">
        <v>174</v>
      </c>
      <c r="B28" s="52">
        <v>8</v>
      </c>
      <c r="C28" s="60">
        <v>0.56874999999999998</v>
      </c>
      <c r="D28" s="23"/>
      <c r="E28" s="23"/>
      <c r="F28" s="65">
        <v>18.958333333333314</v>
      </c>
      <c r="G28" s="59" t="str">
        <f t="shared" si="0"/>
        <v>Aceptable</v>
      </c>
    </row>
    <row r="29" spans="1:14">
      <c r="A29" s="50" t="s">
        <v>170</v>
      </c>
      <c r="B29" s="52">
        <v>13</v>
      </c>
      <c r="C29" s="60">
        <v>0.9076923076923078</v>
      </c>
      <c r="D29" s="23"/>
      <c r="E29" s="23"/>
      <c r="F29" s="65">
        <v>30.256410256410227</v>
      </c>
      <c r="G29" s="59" t="str">
        <f t="shared" si="0"/>
        <v>Satisfactorio</v>
      </c>
    </row>
    <row r="30" spans="1:14">
      <c r="A30" s="50" t="s">
        <v>785</v>
      </c>
      <c r="B30" s="52">
        <v>107</v>
      </c>
      <c r="C30" s="60">
        <v>0.87803738317756996</v>
      </c>
      <c r="D30" s="23"/>
      <c r="E30" s="23"/>
      <c r="F30" s="65">
        <v>29.267912772585678</v>
      </c>
      <c r="G30" s="59"/>
    </row>
    <row r="32" spans="1:14">
      <c r="E32" t="s">
        <v>813</v>
      </c>
      <c r="F32" t="s">
        <v>814</v>
      </c>
    </row>
    <row r="33" spans="1:7">
      <c r="E33" s="53" t="s">
        <v>146</v>
      </c>
      <c r="F33" s="59" t="s">
        <v>811</v>
      </c>
      <c r="G33" s="62"/>
    </row>
    <row r="34" spans="1:7">
      <c r="C34" t="s">
        <v>817</v>
      </c>
      <c r="E34" s="53" t="s">
        <v>150</v>
      </c>
      <c r="F34" s="58" t="s">
        <v>810</v>
      </c>
      <c r="G34" s="62"/>
    </row>
    <row r="35" spans="1:7">
      <c r="E35" s="50" t="s">
        <v>805</v>
      </c>
      <c r="F35" s="59" t="s">
        <v>811</v>
      </c>
      <c r="G35" s="62"/>
    </row>
    <row r="36" spans="1:7">
      <c r="E36" s="50" t="s">
        <v>88</v>
      </c>
      <c r="F36" s="59" t="s">
        <v>811</v>
      </c>
      <c r="G36" s="62"/>
    </row>
    <row r="37" spans="1:7">
      <c r="E37" s="50" t="s">
        <v>149</v>
      </c>
      <c r="F37" s="59" t="s">
        <v>811</v>
      </c>
      <c r="G37" s="62"/>
    </row>
    <row r="38" spans="1:7">
      <c r="E38" s="50" t="s">
        <v>148</v>
      </c>
      <c r="F38" s="59" t="s">
        <v>811</v>
      </c>
      <c r="G38" s="62"/>
    </row>
    <row r="39" spans="1:7">
      <c r="A39" s="44" t="s">
        <v>799</v>
      </c>
      <c r="B39" t="s">
        <v>815</v>
      </c>
      <c r="C39" t="s">
        <v>816</v>
      </c>
      <c r="E39" s="63" t="s">
        <v>90</v>
      </c>
      <c r="F39" s="59" t="s">
        <v>811</v>
      </c>
      <c r="G39" s="62"/>
    </row>
    <row r="40" spans="1:7">
      <c r="A40" s="50" t="s">
        <v>812</v>
      </c>
      <c r="B40">
        <v>3</v>
      </c>
      <c r="C40" s="60">
        <v>0.13043478260869565</v>
      </c>
      <c r="E40" s="50" t="s">
        <v>92</v>
      </c>
      <c r="F40" s="59" t="s">
        <v>811</v>
      </c>
      <c r="G40" s="62"/>
    </row>
    <row r="41" spans="1:7">
      <c r="A41" s="50" t="s">
        <v>810</v>
      </c>
      <c r="B41">
        <v>1</v>
      </c>
      <c r="C41" s="60">
        <v>4.3478260869565216E-2</v>
      </c>
      <c r="E41" s="50" t="s">
        <v>145</v>
      </c>
      <c r="F41" s="59" t="s">
        <v>811</v>
      </c>
      <c r="G41" s="62"/>
    </row>
    <row r="42" spans="1:7">
      <c r="A42" s="50" t="s">
        <v>811</v>
      </c>
      <c r="B42">
        <v>19</v>
      </c>
      <c r="C42" s="60">
        <v>0.82608695652173914</v>
      </c>
      <c r="E42" s="50" t="s">
        <v>93</v>
      </c>
      <c r="F42" s="59" t="s">
        <v>811</v>
      </c>
      <c r="G42" s="62"/>
    </row>
    <row r="43" spans="1:7">
      <c r="A43" s="50" t="s">
        <v>785</v>
      </c>
      <c r="B43">
        <v>23</v>
      </c>
      <c r="C43" s="60">
        <v>1</v>
      </c>
      <c r="E43" s="50" t="s">
        <v>173</v>
      </c>
      <c r="F43" s="59" t="s">
        <v>811</v>
      </c>
      <c r="G43" s="62"/>
    </row>
    <row r="44" spans="1:7">
      <c r="E44" s="50" t="s">
        <v>85</v>
      </c>
      <c r="F44" s="59" t="s">
        <v>811</v>
      </c>
      <c r="G44" s="62"/>
    </row>
    <row r="45" spans="1:7">
      <c r="E45" s="50" t="s">
        <v>91</v>
      </c>
      <c r="F45" s="59" t="s">
        <v>811</v>
      </c>
      <c r="G45" s="62"/>
    </row>
    <row r="46" spans="1:7">
      <c r="E46" s="50" t="s">
        <v>175</v>
      </c>
      <c r="F46" s="56" t="s">
        <v>812</v>
      </c>
      <c r="G46" s="62"/>
    </row>
    <row r="47" spans="1:7">
      <c r="E47" s="50" t="s">
        <v>144</v>
      </c>
      <c r="F47" s="59" t="s">
        <v>811</v>
      </c>
      <c r="G47" s="62"/>
    </row>
    <row r="48" spans="1:7">
      <c r="E48" s="50" t="s">
        <v>171</v>
      </c>
      <c r="F48" s="59" t="s">
        <v>811</v>
      </c>
      <c r="G48" s="62"/>
    </row>
    <row r="49" spans="1:7">
      <c r="E49" s="50" t="s">
        <v>86</v>
      </c>
      <c r="F49" s="56" t="s">
        <v>812</v>
      </c>
      <c r="G49" s="62"/>
    </row>
    <row r="50" spans="1:7">
      <c r="B50">
        <v>87</v>
      </c>
      <c r="E50" s="50" t="s">
        <v>87</v>
      </c>
      <c r="F50" s="59" t="s">
        <v>811</v>
      </c>
      <c r="G50" s="62"/>
    </row>
    <row r="51" spans="1:7">
      <c r="B51">
        <v>75.3</v>
      </c>
      <c r="E51" s="50" t="s">
        <v>147</v>
      </c>
      <c r="F51" s="59" t="s">
        <v>811</v>
      </c>
      <c r="G51" s="62"/>
    </row>
    <row r="52" spans="1:7">
      <c r="E52" s="50" t="s">
        <v>89</v>
      </c>
      <c r="F52" s="59" t="s">
        <v>811</v>
      </c>
      <c r="G52" s="62"/>
    </row>
    <row r="53" spans="1:7">
      <c r="B53" s="62">
        <f>(B50-B51)/B51</f>
        <v>0.15537848605577695</v>
      </c>
      <c r="E53" s="50" t="s">
        <v>174</v>
      </c>
      <c r="F53" s="56" t="s">
        <v>812</v>
      </c>
      <c r="G53" s="62"/>
    </row>
    <row r="54" spans="1:7">
      <c r="E54" s="50" t="s">
        <v>172</v>
      </c>
      <c r="F54" s="59" t="s">
        <v>811</v>
      </c>
      <c r="G54" s="62"/>
    </row>
    <row r="55" spans="1:7">
      <c r="E55" s="50" t="s">
        <v>170</v>
      </c>
      <c r="F55" s="59" t="s">
        <v>811</v>
      </c>
      <c r="G55" s="62"/>
    </row>
    <row r="62" spans="1:7">
      <c r="A62" s="44" t="s">
        <v>94</v>
      </c>
      <c r="B62" t="s">
        <v>820</v>
      </c>
    </row>
    <row r="64" spans="1:7">
      <c r="A64" s="44" t="s">
        <v>799</v>
      </c>
    </row>
    <row r="65" spans="1:1">
      <c r="A65" s="50" t="s">
        <v>820</v>
      </c>
    </row>
    <row r="66" spans="1:1">
      <c r="A66" s="50" t="s">
        <v>785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9946D-4258-4A56-86A6-DB2694E9344D}">
  <dimension ref="A1:E95"/>
  <sheetViews>
    <sheetView topLeftCell="A63" zoomScale="69" zoomScaleNormal="69" workbookViewId="0">
      <selection activeCell="E90" sqref="E90"/>
    </sheetView>
  </sheetViews>
  <sheetFormatPr baseColWidth="10" defaultRowHeight="15"/>
  <cols>
    <col min="1" max="1" width="177.5703125" bestFit="1" customWidth="1"/>
    <col min="2" max="2" width="20" bestFit="1" customWidth="1"/>
    <col min="3" max="3" width="15.7109375" bestFit="1" customWidth="1"/>
    <col min="4" max="4" width="16.42578125" bestFit="1" customWidth="1"/>
    <col min="5" max="6" width="19.42578125" bestFit="1" customWidth="1"/>
  </cols>
  <sheetData>
    <row r="1" spans="1:5">
      <c r="A1" s="44" t="s">
        <v>94</v>
      </c>
      <c r="B1" t="s">
        <v>809</v>
      </c>
    </row>
    <row r="2" spans="1:5">
      <c r="A2" s="44" t="s">
        <v>13</v>
      </c>
      <c r="B2" t="s">
        <v>84</v>
      </c>
    </row>
    <row r="4" spans="1:5">
      <c r="A4" s="44" t="s">
        <v>799</v>
      </c>
      <c r="B4" t="s">
        <v>802</v>
      </c>
      <c r="C4" t="s">
        <v>803</v>
      </c>
      <c r="D4" t="s">
        <v>801</v>
      </c>
      <c r="E4" t="s">
        <v>800</v>
      </c>
    </row>
    <row r="5" spans="1:5">
      <c r="A5" s="50" t="s">
        <v>26</v>
      </c>
      <c r="B5" s="23">
        <v>1</v>
      </c>
      <c r="C5" s="23"/>
      <c r="D5" s="23"/>
      <c r="E5" s="51">
        <v>33.3333333333333</v>
      </c>
    </row>
    <row r="6" spans="1:5">
      <c r="A6" s="50" t="s">
        <v>42</v>
      </c>
      <c r="B6" s="23">
        <v>1</v>
      </c>
      <c r="C6" s="23"/>
      <c r="D6" s="23"/>
      <c r="E6" s="51">
        <v>33.3333333333333</v>
      </c>
    </row>
    <row r="7" spans="1:5">
      <c r="A7" s="50" t="s">
        <v>115</v>
      </c>
      <c r="B7" s="23">
        <v>1</v>
      </c>
      <c r="C7" s="23"/>
      <c r="D7" s="23"/>
      <c r="E7" s="51">
        <v>33.3333333333333</v>
      </c>
    </row>
    <row r="8" spans="1:5">
      <c r="A8" s="50" t="s">
        <v>48</v>
      </c>
      <c r="B8" s="23">
        <v>1</v>
      </c>
      <c r="C8" s="23"/>
      <c r="D8" s="23"/>
      <c r="E8" s="51">
        <v>33.3333333333333</v>
      </c>
    </row>
    <row r="9" spans="1:5">
      <c r="A9" s="50" t="s">
        <v>49</v>
      </c>
      <c r="B9" s="23">
        <v>1</v>
      </c>
      <c r="C9" s="23"/>
      <c r="D9" s="23"/>
      <c r="E9" s="51">
        <v>33.3333333333333</v>
      </c>
    </row>
    <row r="10" spans="1:5">
      <c r="A10" s="50" t="s">
        <v>46</v>
      </c>
      <c r="B10" s="23">
        <v>1</v>
      </c>
      <c r="C10" s="23"/>
      <c r="D10" s="23"/>
      <c r="E10" s="51">
        <v>33.3333333333333</v>
      </c>
    </row>
    <row r="11" spans="1:5">
      <c r="A11" s="50" t="s">
        <v>47</v>
      </c>
      <c r="B11" s="23">
        <v>1</v>
      </c>
      <c r="C11" s="23"/>
      <c r="D11" s="23"/>
      <c r="E11" s="51">
        <v>33.3333333333333</v>
      </c>
    </row>
    <row r="12" spans="1:5">
      <c r="A12" s="50" t="s">
        <v>55</v>
      </c>
      <c r="B12" s="23">
        <v>1</v>
      </c>
      <c r="C12" s="23"/>
      <c r="D12" s="23"/>
      <c r="E12" s="51">
        <v>33.3333333333333</v>
      </c>
    </row>
    <row r="13" spans="1:5">
      <c r="A13" s="50" t="s">
        <v>53</v>
      </c>
      <c r="B13" s="23">
        <v>1</v>
      </c>
      <c r="C13" s="23"/>
      <c r="D13" s="23"/>
      <c r="E13" s="51">
        <v>33.3333333333333</v>
      </c>
    </row>
    <row r="14" spans="1:5">
      <c r="A14" s="50" t="s">
        <v>28</v>
      </c>
      <c r="B14" s="23">
        <v>1</v>
      </c>
      <c r="C14" s="23"/>
      <c r="D14" s="23"/>
      <c r="E14" s="51">
        <v>33.3333333333333</v>
      </c>
    </row>
    <row r="15" spans="1:5">
      <c r="A15" s="50" t="s">
        <v>41</v>
      </c>
      <c r="B15" s="23">
        <v>1</v>
      </c>
      <c r="C15" s="23"/>
      <c r="D15" s="23"/>
      <c r="E15" s="51">
        <v>33.3333333333333</v>
      </c>
    </row>
    <row r="16" spans="1:5">
      <c r="A16" s="50" t="s">
        <v>192</v>
      </c>
      <c r="B16" s="23">
        <v>1</v>
      </c>
      <c r="C16" s="23"/>
      <c r="D16" s="23"/>
      <c r="E16" s="51">
        <v>33.3333333333333</v>
      </c>
    </row>
    <row r="17" spans="1:5">
      <c r="A17" s="50" t="s">
        <v>184</v>
      </c>
      <c r="B17" s="23">
        <v>1</v>
      </c>
      <c r="C17" s="23"/>
      <c r="D17" s="23"/>
      <c r="E17" s="51">
        <v>33.3333333333333</v>
      </c>
    </row>
    <row r="18" spans="1:5">
      <c r="A18" s="50" t="s">
        <v>105</v>
      </c>
      <c r="B18" s="23">
        <v>1</v>
      </c>
      <c r="C18" s="23"/>
      <c r="D18" s="23"/>
      <c r="E18" s="51">
        <v>33.3333333333333</v>
      </c>
    </row>
    <row r="19" spans="1:5">
      <c r="A19" s="50" t="s">
        <v>206</v>
      </c>
      <c r="B19" s="23">
        <v>0.5</v>
      </c>
      <c r="C19" s="23"/>
      <c r="D19" s="23"/>
      <c r="E19" s="51">
        <v>16.66666666666665</v>
      </c>
    </row>
    <row r="20" spans="1:5">
      <c r="A20" s="50" t="s">
        <v>207</v>
      </c>
      <c r="B20" s="23">
        <v>0.5</v>
      </c>
      <c r="C20" s="23"/>
      <c r="D20" s="23"/>
      <c r="E20" s="51">
        <v>16.66666666666665</v>
      </c>
    </row>
    <row r="21" spans="1:5">
      <c r="A21" s="50" t="s">
        <v>202</v>
      </c>
      <c r="B21" s="23">
        <v>0.9</v>
      </c>
      <c r="C21" s="23"/>
      <c r="D21" s="23"/>
      <c r="E21" s="51">
        <v>29.999999999999972</v>
      </c>
    </row>
    <row r="22" spans="1:5">
      <c r="A22" s="50" t="s">
        <v>114</v>
      </c>
      <c r="B22" s="23">
        <v>1</v>
      </c>
      <c r="C22" s="23"/>
      <c r="D22" s="23"/>
      <c r="E22" s="51">
        <v>33.3333333333333</v>
      </c>
    </row>
    <row r="23" spans="1:5">
      <c r="A23" s="50" t="s">
        <v>109</v>
      </c>
      <c r="B23" s="23">
        <v>1</v>
      </c>
      <c r="C23" s="23"/>
      <c r="D23" s="23"/>
      <c r="E23" s="51">
        <v>33.3333333333333</v>
      </c>
    </row>
    <row r="24" spans="1:5">
      <c r="A24" s="50" t="s">
        <v>103</v>
      </c>
      <c r="B24" s="23">
        <v>1</v>
      </c>
      <c r="C24" s="23"/>
      <c r="D24" s="23"/>
      <c r="E24" s="51">
        <v>33.3333333333333</v>
      </c>
    </row>
    <row r="25" spans="1:5">
      <c r="A25" s="50" t="s">
        <v>27</v>
      </c>
      <c r="B25" s="23">
        <v>0.90909090909090906</v>
      </c>
      <c r="C25" s="23"/>
      <c r="D25" s="23"/>
      <c r="E25" s="51">
        <v>30.30303030303028</v>
      </c>
    </row>
    <row r="26" spans="1:5">
      <c r="A26" s="50" t="s">
        <v>200</v>
      </c>
      <c r="B26" s="23">
        <v>2.5000000000000001E-2</v>
      </c>
      <c r="C26" s="23"/>
      <c r="D26" s="23"/>
      <c r="E26" s="51">
        <v>0.83333333333333259</v>
      </c>
    </row>
    <row r="27" spans="1:5">
      <c r="A27" s="50" t="s">
        <v>208</v>
      </c>
      <c r="B27" s="23">
        <v>0</v>
      </c>
      <c r="C27" s="23"/>
      <c r="D27" s="23"/>
      <c r="E27" s="51">
        <v>0</v>
      </c>
    </row>
    <row r="28" spans="1:5">
      <c r="A28" s="50" t="s">
        <v>97</v>
      </c>
      <c r="B28" s="23">
        <v>1</v>
      </c>
      <c r="C28" s="23"/>
      <c r="D28" s="23"/>
      <c r="E28" s="51">
        <v>33.3333333333333</v>
      </c>
    </row>
    <row r="29" spans="1:5">
      <c r="A29" s="50" t="s">
        <v>96</v>
      </c>
      <c r="B29" s="23">
        <v>1</v>
      </c>
      <c r="C29" s="23"/>
      <c r="D29" s="23"/>
      <c r="E29" s="51">
        <v>33.3333333333333</v>
      </c>
    </row>
    <row r="30" spans="1:5">
      <c r="A30" s="50" t="s">
        <v>54</v>
      </c>
      <c r="B30" s="23">
        <v>0.9</v>
      </c>
      <c r="C30" s="23"/>
      <c r="D30" s="23"/>
      <c r="E30" s="51">
        <v>29.999999999999972</v>
      </c>
    </row>
    <row r="31" spans="1:5">
      <c r="A31" s="50" t="s">
        <v>52</v>
      </c>
      <c r="B31" s="23">
        <v>0.9</v>
      </c>
      <c r="C31" s="23"/>
      <c r="D31" s="23"/>
      <c r="E31" s="51">
        <v>29.999999999999972</v>
      </c>
    </row>
    <row r="32" spans="1:5">
      <c r="A32" s="50" t="s">
        <v>183</v>
      </c>
      <c r="B32" s="23">
        <v>0.5</v>
      </c>
      <c r="C32" s="23"/>
      <c r="D32" s="23"/>
      <c r="E32" s="51">
        <v>16.66666666666665</v>
      </c>
    </row>
    <row r="33" spans="1:5">
      <c r="A33" s="50" t="s">
        <v>101</v>
      </c>
      <c r="B33" s="23">
        <v>1</v>
      </c>
      <c r="C33" s="23"/>
      <c r="D33" s="23"/>
      <c r="E33" s="51">
        <v>33.3333333333333</v>
      </c>
    </row>
    <row r="34" spans="1:5">
      <c r="A34" s="50" t="s">
        <v>189</v>
      </c>
      <c r="B34" s="23">
        <v>1</v>
      </c>
      <c r="C34" s="23"/>
      <c r="D34" s="23"/>
      <c r="E34" s="51">
        <v>33.3333333333333</v>
      </c>
    </row>
    <row r="35" spans="1:5">
      <c r="A35" s="50" t="s">
        <v>196</v>
      </c>
      <c r="B35" s="23">
        <v>1</v>
      </c>
      <c r="C35" s="23"/>
      <c r="D35" s="23"/>
      <c r="E35" s="51">
        <v>33.3333333333333</v>
      </c>
    </row>
    <row r="36" spans="1:5">
      <c r="A36" s="50" t="s">
        <v>190</v>
      </c>
      <c r="B36" s="23">
        <v>1</v>
      </c>
      <c r="C36" s="23"/>
      <c r="D36" s="23"/>
      <c r="E36" s="51">
        <v>33.3333333333333</v>
      </c>
    </row>
    <row r="37" spans="1:5">
      <c r="A37" s="50" t="s">
        <v>195</v>
      </c>
      <c r="B37" s="23">
        <v>1</v>
      </c>
      <c r="C37" s="23"/>
      <c r="D37" s="23"/>
      <c r="E37" s="51">
        <v>33.3333333333333</v>
      </c>
    </row>
    <row r="38" spans="1:5">
      <c r="A38" s="50" t="s">
        <v>181</v>
      </c>
      <c r="B38" s="23">
        <v>1</v>
      </c>
      <c r="C38" s="23"/>
      <c r="D38" s="23"/>
      <c r="E38" s="51">
        <v>33.3333333333333</v>
      </c>
    </row>
    <row r="39" spans="1:5">
      <c r="A39" s="50" t="s">
        <v>179</v>
      </c>
      <c r="B39" s="23">
        <v>1</v>
      </c>
      <c r="C39" s="23"/>
      <c r="D39" s="23"/>
      <c r="E39" s="51">
        <v>33.3333333333333</v>
      </c>
    </row>
    <row r="40" spans="1:5">
      <c r="A40" s="50" t="s">
        <v>178</v>
      </c>
      <c r="B40" s="23">
        <v>1</v>
      </c>
      <c r="C40" s="23"/>
      <c r="D40" s="23"/>
      <c r="E40" s="51">
        <v>33.3333333333333</v>
      </c>
    </row>
    <row r="41" spans="1:5">
      <c r="A41" s="50" t="s">
        <v>180</v>
      </c>
      <c r="B41" s="23">
        <v>1</v>
      </c>
      <c r="C41" s="23"/>
      <c r="D41" s="23"/>
      <c r="E41" s="51">
        <v>33.3333333333333</v>
      </c>
    </row>
    <row r="42" spans="1:5">
      <c r="A42" s="50" t="s">
        <v>113</v>
      </c>
      <c r="B42" s="23">
        <v>1</v>
      </c>
      <c r="C42" s="23"/>
      <c r="D42" s="23"/>
      <c r="E42" s="51">
        <v>33.3333333333333</v>
      </c>
    </row>
    <row r="43" spans="1:5">
      <c r="A43" s="50" t="s">
        <v>45</v>
      </c>
      <c r="B43" s="23">
        <v>1</v>
      </c>
      <c r="C43" s="23"/>
      <c r="D43" s="23"/>
      <c r="E43" s="51">
        <v>33.3333333333333</v>
      </c>
    </row>
    <row r="44" spans="1:5">
      <c r="A44" s="50" t="s">
        <v>56</v>
      </c>
      <c r="B44" s="23">
        <v>0.9</v>
      </c>
      <c r="C44" s="23"/>
      <c r="D44" s="23"/>
      <c r="E44" s="51">
        <v>29.999999999999972</v>
      </c>
    </row>
    <row r="45" spans="1:5">
      <c r="A45" s="50" t="s">
        <v>197</v>
      </c>
      <c r="B45" s="23">
        <v>1</v>
      </c>
      <c r="C45" s="23"/>
      <c r="D45" s="23"/>
      <c r="E45" s="51">
        <v>33.3333333333333</v>
      </c>
    </row>
    <row r="46" spans="1:5">
      <c r="A46" s="50" t="s">
        <v>199</v>
      </c>
      <c r="B46" s="23">
        <v>1</v>
      </c>
      <c r="C46" s="23"/>
      <c r="D46" s="23"/>
      <c r="E46" s="51">
        <v>33.3333333333333</v>
      </c>
    </row>
    <row r="47" spans="1:5">
      <c r="A47" s="50" t="s">
        <v>50</v>
      </c>
      <c r="B47" s="23">
        <v>1</v>
      </c>
      <c r="C47" s="23"/>
      <c r="D47" s="23"/>
      <c r="E47" s="51">
        <v>33.3333333333333</v>
      </c>
    </row>
    <row r="48" spans="1:5">
      <c r="A48" s="50" t="s">
        <v>100</v>
      </c>
      <c r="B48" s="23">
        <v>1</v>
      </c>
      <c r="C48" s="23"/>
      <c r="D48" s="23"/>
      <c r="E48" s="51">
        <v>33.3333333333333</v>
      </c>
    </row>
    <row r="49" spans="1:5">
      <c r="A49" s="50" t="s">
        <v>106</v>
      </c>
      <c r="B49" s="23">
        <v>1</v>
      </c>
      <c r="C49" s="23"/>
      <c r="D49" s="23"/>
      <c r="E49" s="51">
        <v>33.3333333333333</v>
      </c>
    </row>
    <row r="50" spans="1:5">
      <c r="A50" s="50" t="s">
        <v>205</v>
      </c>
      <c r="B50" s="23">
        <v>1</v>
      </c>
      <c r="C50" s="23"/>
      <c r="D50" s="23"/>
      <c r="E50" s="51">
        <v>33.3333333333333</v>
      </c>
    </row>
    <row r="51" spans="1:5">
      <c r="A51" s="50" t="s">
        <v>104</v>
      </c>
      <c r="B51" s="23">
        <v>0.8</v>
      </c>
      <c r="C51" s="23"/>
      <c r="D51" s="23"/>
      <c r="E51" s="51">
        <v>26.666666666666643</v>
      </c>
    </row>
    <row r="52" spans="1:5">
      <c r="A52" s="50" t="s">
        <v>111</v>
      </c>
      <c r="B52" s="23">
        <v>1</v>
      </c>
      <c r="C52" s="23"/>
      <c r="D52" s="23"/>
      <c r="E52" s="51">
        <v>33.3333333333333</v>
      </c>
    </row>
    <row r="53" spans="1:5">
      <c r="A53" s="50" t="s">
        <v>60</v>
      </c>
      <c r="B53" s="23">
        <v>1</v>
      </c>
      <c r="C53" s="23"/>
      <c r="D53" s="23"/>
      <c r="E53" s="51">
        <v>33.3333333333333</v>
      </c>
    </row>
    <row r="54" spans="1:5">
      <c r="A54" s="50" t="s">
        <v>57</v>
      </c>
      <c r="B54" s="23">
        <v>1</v>
      </c>
      <c r="C54" s="23"/>
      <c r="D54" s="23"/>
      <c r="E54" s="51">
        <v>33.3333333333333</v>
      </c>
    </row>
    <row r="55" spans="1:5">
      <c r="A55" s="50" t="s">
        <v>58</v>
      </c>
      <c r="B55" s="23">
        <v>1</v>
      </c>
      <c r="C55" s="23"/>
      <c r="D55" s="23"/>
      <c r="E55" s="51">
        <v>33.3333333333333</v>
      </c>
    </row>
    <row r="56" spans="1:5">
      <c r="A56" s="50" t="s">
        <v>198</v>
      </c>
      <c r="B56" s="23">
        <v>0</v>
      </c>
      <c r="C56" s="23"/>
      <c r="D56" s="23"/>
      <c r="E56" s="51">
        <v>0</v>
      </c>
    </row>
    <row r="57" spans="1:5">
      <c r="A57" s="50" t="s">
        <v>102</v>
      </c>
      <c r="B57" s="23">
        <v>1</v>
      </c>
      <c r="C57" s="23"/>
      <c r="D57" s="23"/>
      <c r="E57" s="51">
        <v>33.3333333333333</v>
      </c>
    </row>
    <row r="58" spans="1:5">
      <c r="A58" s="50" t="s">
        <v>51</v>
      </c>
      <c r="B58" s="23">
        <v>1</v>
      </c>
      <c r="C58" s="23"/>
      <c r="D58" s="23"/>
      <c r="E58" s="51">
        <v>33.3333333333333</v>
      </c>
    </row>
    <row r="59" spans="1:5">
      <c r="A59" s="50" t="s">
        <v>59</v>
      </c>
      <c r="B59" s="23">
        <v>1</v>
      </c>
      <c r="C59" s="23"/>
      <c r="D59" s="23"/>
      <c r="E59" s="51">
        <v>33.3333333333333</v>
      </c>
    </row>
    <row r="60" spans="1:5">
      <c r="A60" s="50" t="s">
        <v>43</v>
      </c>
      <c r="B60" s="23">
        <v>1</v>
      </c>
      <c r="C60" s="23"/>
      <c r="D60" s="23"/>
      <c r="E60" s="51">
        <v>33.3333333333333</v>
      </c>
    </row>
    <row r="61" spans="1:5">
      <c r="A61" s="50" t="s">
        <v>44</v>
      </c>
      <c r="B61" s="23">
        <v>1</v>
      </c>
      <c r="C61" s="23"/>
      <c r="D61" s="23"/>
      <c r="E61" s="51">
        <v>33.3333333333333</v>
      </c>
    </row>
    <row r="62" spans="1:5">
      <c r="A62" s="50" t="s">
        <v>33</v>
      </c>
      <c r="B62" s="23">
        <v>1</v>
      </c>
      <c r="C62" s="23"/>
      <c r="D62" s="23"/>
      <c r="E62" s="51">
        <v>33.3333333333333</v>
      </c>
    </row>
    <row r="63" spans="1:5">
      <c r="A63" s="50" t="s">
        <v>35</v>
      </c>
      <c r="B63" s="23">
        <v>1</v>
      </c>
      <c r="C63" s="23"/>
      <c r="D63" s="23"/>
      <c r="E63" s="51">
        <v>33.3333333333333</v>
      </c>
    </row>
    <row r="64" spans="1:5">
      <c r="A64" s="50" t="s">
        <v>32</v>
      </c>
      <c r="B64" s="23">
        <v>1</v>
      </c>
      <c r="C64" s="23"/>
      <c r="D64" s="23"/>
      <c r="E64" s="51">
        <v>33.3333333333333</v>
      </c>
    </row>
    <row r="65" spans="1:5">
      <c r="A65" s="50" t="s">
        <v>108</v>
      </c>
      <c r="B65" s="23">
        <v>0.5</v>
      </c>
      <c r="C65" s="23"/>
      <c r="D65" s="23"/>
      <c r="E65" s="51">
        <v>16.66666666666665</v>
      </c>
    </row>
    <row r="66" spans="1:5">
      <c r="A66" s="50" t="s">
        <v>110</v>
      </c>
      <c r="B66" s="23">
        <v>1</v>
      </c>
      <c r="C66" s="23"/>
      <c r="D66" s="23"/>
      <c r="E66" s="51">
        <v>33.3333333333333</v>
      </c>
    </row>
    <row r="67" spans="1:5">
      <c r="A67" s="50" t="s">
        <v>40</v>
      </c>
      <c r="B67" s="23">
        <v>1</v>
      </c>
      <c r="C67" s="23"/>
      <c r="D67" s="23"/>
      <c r="E67" s="51">
        <v>33.3333333333333</v>
      </c>
    </row>
    <row r="68" spans="1:5">
      <c r="A68" s="50" t="s">
        <v>39</v>
      </c>
      <c r="B68" s="23">
        <v>1</v>
      </c>
      <c r="C68" s="23"/>
      <c r="D68" s="23"/>
      <c r="E68" s="51">
        <v>33.3333333333333</v>
      </c>
    </row>
    <row r="69" spans="1:5">
      <c r="A69" s="50" t="s">
        <v>107</v>
      </c>
      <c r="B69" s="23">
        <v>1</v>
      </c>
      <c r="C69" s="23"/>
      <c r="D69" s="23"/>
      <c r="E69" s="51">
        <v>33.3333333333333</v>
      </c>
    </row>
    <row r="70" spans="1:5">
      <c r="A70" s="50" t="s">
        <v>187</v>
      </c>
      <c r="B70" s="23">
        <v>1</v>
      </c>
      <c r="C70" s="23"/>
      <c r="D70" s="23"/>
      <c r="E70" s="51">
        <v>33.3333333333333</v>
      </c>
    </row>
    <row r="71" spans="1:5">
      <c r="A71" s="50" t="s">
        <v>31</v>
      </c>
      <c r="B71" s="23">
        <v>1</v>
      </c>
      <c r="C71" s="23"/>
      <c r="D71" s="23"/>
      <c r="E71" s="51">
        <v>33.3333333333333</v>
      </c>
    </row>
    <row r="72" spans="1:5">
      <c r="A72" s="50" t="s">
        <v>204</v>
      </c>
      <c r="B72" s="23">
        <v>0.83333333333333337</v>
      </c>
      <c r="C72" s="23"/>
      <c r="D72" s="23"/>
      <c r="E72" s="51">
        <v>27.777777777777754</v>
      </c>
    </row>
    <row r="73" spans="1:5">
      <c r="A73" s="50" t="s">
        <v>36</v>
      </c>
      <c r="B73" s="23">
        <v>0.5</v>
      </c>
      <c r="C73" s="23"/>
      <c r="D73" s="23"/>
      <c r="E73" s="51">
        <v>16.66666666666665</v>
      </c>
    </row>
    <row r="74" spans="1:5">
      <c r="A74" s="50" t="s">
        <v>34</v>
      </c>
      <c r="B74" s="23">
        <v>0</v>
      </c>
      <c r="C74" s="23"/>
      <c r="D74" s="23"/>
      <c r="E74" s="51">
        <v>0</v>
      </c>
    </row>
    <row r="75" spans="1:5">
      <c r="A75" s="50" t="s">
        <v>191</v>
      </c>
      <c r="B75" s="23">
        <v>0.5</v>
      </c>
      <c r="C75" s="23"/>
      <c r="D75" s="23"/>
      <c r="E75" s="51">
        <v>16.66666666666665</v>
      </c>
    </row>
    <row r="76" spans="1:5">
      <c r="A76" s="50" t="s">
        <v>185</v>
      </c>
      <c r="B76" s="23">
        <v>1</v>
      </c>
      <c r="C76" s="23"/>
      <c r="D76" s="23"/>
      <c r="E76" s="51">
        <v>33.3333333333333</v>
      </c>
    </row>
    <row r="77" spans="1:5">
      <c r="A77" s="50" t="s">
        <v>112</v>
      </c>
      <c r="B77" s="23">
        <v>1</v>
      </c>
      <c r="C77" s="23"/>
      <c r="D77" s="23"/>
      <c r="E77" s="51">
        <v>33.3333333333333</v>
      </c>
    </row>
    <row r="78" spans="1:5">
      <c r="A78" s="50" t="s">
        <v>778</v>
      </c>
      <c r="B78" s="23">
        <v>1</v>
      </c>
      <c r="C78" s="23"/>
      <c r="D78" s="23"/>
      <c r="E78" s="51">
        <v>33.3333333333333</v>
      </c>
    </row>
    <row r="79" spans="1:5">
      <c r="A79" s="50" t="s">
        <v>37</v>
      </c>
      <c r="B79" s="23">
        <v>1</v>
      </c>
      <c r="C79" s="23"/>
      <c r="D79" s="23"/>
      <c r="E79" s="51">
        <v>33.3333333333333</v>
      </c>
    </row>
    <row r="80" spans="1:5">
      <c r="A80" s="50" t="s">
        <v>30</v>
      </c>
      <c r="B80" s="23">
        <v>1</v>
      </c>
      <c r="C80" s="23"/>
      <c r="D80" s="23"/>
      <c r="E80" s="51">
        <v>33.3333333333333</v>
      </c>
    </row>
    <row r="81" spans="1:5">
      <c r="A81" s="50" t="s">
        <v>201</v>
      </c>
      <c r="B81" s="23">
        <v>0.33333333333333331</v>
      </c>
      <c r="C81" s="23"/>
      <c r="D81" s="23"/>
      <c r="E81" s="51">
        <v>11.1111111111111</v>
      </c>
    </row>
    <row r="82" spans="1:5">
      <c r="A82" s="50" t="s">
        <v>186</v>
      </c>
      <c r="B82" s="23">
        <v>1</v>
      </c>
      <c r="C82" s="23"/>
      <c r="D82" s="23"/>
      <c r="E82" s="51">
        <v>33.3333333333333</v>
      </c>
    </row>
    <row r="83" spans="1:5">
      <c r="A83" s="50" t="s">
        <v>98</v>
      </c>
      <c r="B83" s="23">
        <v>1</v>
      </c>
      <c r="C83" s="23"/>
      <c r="D83" s="23"/>
      <c r="E83" s="51">
        <v>33.3333333333333</v>
      </c>
    </row>
    <row r="84" spans="1:5">
      <c r="A84" s="50" t="s">
        <v>99</v>
      </c>
      <c r="B84" s="23">
        <v>1</v>
      </c>
      <c r="C84" s="23"/>
      <c r="D84" s="23"/>
      <c r="E84" s="51">
        <v>33.3333333333333</v>
      </c>
    </row>
    <row r="85" spans="1:5">
      <c r="A85" s="50" t="s">
        <v>194</v>
      </c>
      <c r="B85" s="23">
        <v>0.8</v>
      </c>
      <c r="C85" s="23"/>
      <c r="D85" s="23"/>
      <c r="E85" s="51">
        <v>26.666666666666643</v>
      </c>
    </row>
    <row r="86" spans="1:5">
      <c r="A86" s="50" t="s">
        <v>806</v>
      </c>
      <c r="B86" s="23">
        <v>1</v>
      </c>
      <c r="C86" s="23"/>
      <c r="D86" s="23"/>
      <c r="E86" s="51">
        <v>33.3333333333333</v>
      </c>
    </row>
    <row r="87" spans="1:5">
      <c r="A87" s="50" t="s">
        <v>203</v>
      </c>
      <c r="B87" s="23">
        <v>1</v>
      </c>
      <c r="C87" s="23"/>
      <c r="D87" s="23"/>
      <c r="E87" s="51">
        <v>33.3333333333333</v>
      </c>
    </row>
    <row r="88" spans="1:5">
      <c r="A88" s="50" t="s">
        <v>209</v>
      </c>
      <c r="B88" s="23">
        <v>1</v>
      </c>
      <c r="C88" s="23"/>
      <c r="D88" s="23"/>
      <c r="E88" s="51">
        <v>33.3333333333333</v>
      </c>
    </row>
    <row r="89" spans="1:5">
      <c r="A89" s="50" t="s">
        <v>29</v>
      </c>
      <c r="B89" s="23">
        <v>1</v>
      </c>
      <c r="C89" s="23"/>
      <c r="D89" s="23"/>
      <c r="E89" s="51">
        <v>33.3333333333333</v>
      </c>
    </row>
    <row r="90" spans="1:5">
      <c r="A90" s="50" t="s">
        <v>188</v>
      </c>
      <c r="B90" s="23">
        <v>0.8</v>
      </c>
      <c r="C90" s="23"/>
      <c r="D90" s="23"/>
      <c r="E90" s="51">
        <v>26.666666666666643</v>
      </c>
    </row>
    <row r="91" spans="1:5">
      <c r="A91" s="50" t="s">
        <v>193</v>
      </c>
      <c r="B91" s="23">
        <v>1</v>
      </c>
      <c r="C91" s="23"/>
      <c r="D91" s="23"/>
      <c r="E91" s="51">
        <v>33.3333333333333</v>
      </c>
    </row>
    <row r="92" spans="1:5">
      <c r="A92" s="50" t="s">
        <v>182</v>
      </c>
      <c r="B92" s="23">
        <v>0.5</v>
      </c>
      <c r="C92" s="23"/>
      <c r="D92" s="23"/>
      <c r="E92" s="51">
        <v>16.66666666666665</v>
      </c>
    </row>
    <row r="93" spans="1:5">
      <c r="A93" s="50" t="s">
        <v>38</v>
      </c>
      <c r="B93" s="23">
        <v>1</v>
      </c>
      <c r="C93" s="23"/>
      <c r="D93" s="23"/>
      <c r="E93" s="51">
        <v>33.3333333333333</v>
      </c>
    </row>
    <row r="94" spans="1:5">
      <c r="A94" s="50" t="s">
        <v>177</v>
      </c>
      <c r="B94" s="23">
        <v>1</v>
      </c>
      <c r="C94" s="23"/>
      <c r="D94" s="23"/>
      <c r="E94" s="51">
        <v>33.3333333333333</v>
      </c>
    </row>
    <row r="95" spans="1:5">
      <c r="A95" s="50" t="s">
        <v>785</v>
      </c>
      <c r="B95" s="60">
        <v>0.87803738317756996</v>
      </c>
      <c r="C95" s="23"/>
      <c r="D95" s="23"/>
      <c r="E95" s="51">
        <v>29.267912772585667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E4440-6915-421F-A9A4-9C85367C1634}">
  <dimension ref="A2:U60"/>
  <sheetViews>
    <sheetView zoomScale="80" zoomScaleNormal="80" workbookViewId="0">
      <selection activeCell="E23" sqref="E23"/>
    </sheetView>
  </sheetViews>
  <sheetFormatPr baseColWidth="10" defaultRowHeight="15"/>
  <cols>
    <col min="1" max="2" width="40.5703125" customWidth="1"/>
    <col min="3" max="3" width="23.140625" customWidth="1"/>
    <col min="5" max="5" width="43.42578125" customWidth="1"/>
    <col min="8" max="19" width="10.85546875" customWidth="1"/>
    <col min="20" max="20" width="36.42578125" customWidth="1"/>
  </cols>
  <sheetData>
    <row r="2" spans="1:21">
      <c r="A2" s="68" t="s">
        <v>721</v>
      </c>
      <c r="B2" s="67" t="s">
        <v>712</v>
      </c>
      <c r="C2" s="67" t="s">
        <v>758</v>
      </c>
      <c r="D2" t="s">
        <v>378</v>
      </c>
      <c r="E2" t="s">
        <v>724</v>
      </c>
      <c r="L2" t="s">
        <v>718</v>
      </c>
      <c r="M2" t="s">
        <v>378</v>
      </c>
      <c r="N2" t="s">
        <v>719</v>
      </c>
      <c r="O2" t="s">
        <v>712</v>
      </c>
      <c r="P2" t="s">
        <v>720</v>
      </c>
      <c r="Q2" t="s">
        <v>721</v>
      </c>
      <c r="R2" t="s">
        <v>722</v>
      </c>
      <c r="S2" t="s">
        <v>723</v>
      </c>
      <c r="T2" t="s">
        <v>724</v>
      </c>
    </row>
    <row r="3" spans="1:21">
      <c r="A3" t="s">
        <v>232</v>
      </c>
      <c r="B3" t="s">
        <v>229</v>
      </c>
      <c r="C3" t="s">
        <v>717</v>
      </c>
      <c r="D3" t="s">
        <v>381</v>
      </c>
      <c r="E3" t="s">
        <v>231</v>
      </c>
      <c r="L3">
        <v>1</v>
      </c>
      <c r="M3" t="s">
        <v>381</v>
      </c>
      <c r="N3">
        <v>0.77809523809523817</v>
      </c>
      <c r="O3" t="s">
        <v>229</v>
      </c>
      <c r="P3">
        <v>0.97499999999999998</v>
      </c>
      <c r="Q3" t="s">
        <v>232</v>
      </c>
      <c r="R3">
        <v>0.6</v>
      </c>
      <c r="S3">
        <v>0.95</v>
      </c>
      <c r="T3" t="s">
        <v>231</v>
      </c>
      <c r="U3" t="s">
        <v>231</v>
      </c>
    </row>
    <row r="4" spans="1:21">
      <c r="A4" t="s">
        <v>239</v>
      </c>
      <c r="B4" t="s">
        <v>229</v>
      </c>
      <c r="C4" t="s">
        <v>717</v>
      </c>
      <c r="D4" t="s">
        <v>381</v>
      </c>
      <c r="E4" t="s">
        <v>231</v>
      </c>
      <c r="M4" t="s">
        <v>381</v>
      </c>
      <c r="O4" t="s">
        <v>229</v>
      </c>
      <c r="Q4" t="s">
        <v>239</v>
      </c>
      <c r="R4">
        <v>0.35</v>
      </c>
      <c r="S4">
        <v>1</v>
      </c>
      <c r="T4" t="s">
        <v>231</v>
      </c>
      <c r="U4" t="s">
        <v>231</v>
      </c>
    </row>
    <row r="5" spans="1:21">
      <c r="A5" t="s">
        <v>246</v>
      </c>
      <c r="B5" t="s">
        <v>236</v>
      </c>
      <c r="C5" t="s">
        <v>759</v>
      </c>
      <c r="D5" t="s">
        <v>381</v>
      </c>
      <c r="E5" t="s">
        <v>238</v>
      </c>
      <c r="M5" t="s">
        <v>381</v>
      </c>
      <c r="O5" t="s">
        <v>236</v>
      </c>
      <c r="P5">
        <v>0.75</v>
      </c>
      <c r="Q5" t="s">
        <v>725</v>
      </c>
      <c r="R5">
        <v>0.9</v>
      </c>
      <c r="S5">
        <v>0.75</v>
      </c>
      <c r="T5" t="s">
        <v>238</v>
      </c>
      <c r="U5" t="s">
        <v>238</v>
      </c>
    </row>
    <row r="6" spans="1:21">
      <c r="A6" t="s">
        <v>253</v>
      </c>
      <c r="B6" t="s">
        <v>243</v>
      </c>
      <c r="C6" t="s">
        <v>715</v>
      </c>
      <c r="D6" t="s">
        <v>381</v>
      </c>
      <c r="E6" t="s">
        <v>727</v>
      </c>
      <c r="M6" t="s">
        <v>381</v>
      </c>
      <c r="O6" t="s">
        <v>726</v>
      </c>
      <c r="P6">
        <v>0.54</v>
      </c>
      <c r="Q6" t="s">
        <v>253</v>
      </c>
      <c r="R6">
        <v>0.4</v>
      </c>
      <c r="S6">
        <v>0.08</v>
      </c>
      <c r="T6" t="s">
        <v>727</v>
      </c>
      <c r="U6" t="s">
        <v>727</v>
      </c>
    </row>
    <row r="7" spans="1:21">
      <c r="A7" t="s">
        <v>260</v>
      </c>
      <c r="B7" t="s">
        <v>243</v>
      </c>
      <c r="C7" t="s">
        <v>715</v>
      </c>
      <c r="D7" t="s">
        <v>381</v>
      </c>
      <c r="E7" t="s">
        <v>727</v>
      </c>
      <c r="M7" t="s">
        <v>381</v>
      </c>
      <c r="O7" t="s">
        <v>726</v>
      </c>
      <c r="Q7" t="s">
        <v>260</v>
      </c>
      <c r="R7">
        <v>750000000</v>
      </c>
      <c r="S7">
        <v>1</v>
      </c>
      <c r="T7" t="s">
        <v>727</v>
      </c>
      <c r="U7" t="s">
        <v>727</v>
      </c>
    </row>
    <row r="8" spans="1:21">
      <c r="A8" t="s">
        <v>266</v>
      </c>
      <c r="B8" t="s">
        <v>250</v>
      </c>
      <c r="C8" t="s">
        <v>818</v>
      </c>
      <c r="D8" t="s">
        <v>381</v>
      </c>
      <c r="E8" t="s">
        <v>252</v>
      </c>
      <c r="M8" t="s">
        <v>381</v>
      </c>
      <c r="O8" t="s">
        <v>250</v>
      </c>
      <c r="P8">
        <v>1</v>
      </c>
      <c r="Q8" t="s">
        <v>266</v>
      </c>
      <c r="R8">
        <v>6255</v>
      </c>
      <c r="S8">
        <v>1</v>
      </c>
      <c r="T8" t="s">
        <v>252</v>
      </c>
      <c r="U8" t="s">
        <v>252</v>
      </c>
    </row>
    <row r="9" spans="1:21">
      <c r="A9" t="s">
        <v>273</v>
      </c>
      <c r="B9" t="s">
        <v>819</v>
      </c>
      <c r="C9" t="s">
        <v>760</v>
      </c>
      <c r="D9" t="s">
        <v>381</v>
      </c>
      <c r="E9" t="s">
        <v>252</v>
      </c>
      <c r="M9" t="s">
        <v>381</v>
      </c>
      <c r="O9" t="s">
        <v>250</v>
      </c>
      <c r="Q9" t="s">
        <v>273</v>
      </c>
      <c r="R9">
        <v>2500</v>
      </c>
      <c r="S9">
        <v>1</v>
      </c>
      <c r="T9" t="s">
        <v>252</v>
      </c>
      <c r="U9" t="s">
        <v>252</v>
      </c>
    </row>
    <row r="10" spans="1:21">
      <c r="A10" t="s">
        <v>280</v>
      </c>
      <c r="B10" t="s">
        <v>250</v>
      </c>
      <c r="C10" t="s">
        <v>760</v>
      </c>
      <c r="D10" t="s">
        <v>381</v>
      </c>
      <c r="E10" t="s">
        <v>252</v>
      </c>
      <c r="M10" t="s">
        <v>381</v>
      </c>
      <c r="O10" t="s">
        <v>250</v>
      </c>
      <c r="Q10" t="s">
        <v>280</v>
      </c>
      <c r="R10">
        <v>0.2</v>
      </c>
      <c r="S10">
        <v>1</v>
      </c>
      <c r="T10" t="s">
        <v>252</v>
      </c>
      <c r="U10" t="s">
        <v>252</v>
      </c>
    </row>
    <row r="11" spans="1:21">
      <c r="A11" t="s">
        <v>287</v>
      </c>
      <c r="B11" t="s">
        <v>728</v>
      </c>
      <c r="C11" t="s">
        <v>713</v>
      </c>
      <c r="D11" t="s">
        <v>381</v>
      </c>
      <c r="E11" t="s">
        <v>259</v>
      </c>
      <c r="M11" t="s">
        <v>381</v>
      </c>
      <c r="O11" t="s">
        <v>728</v>
      </c>
      <c r="P11">
        <v>0.93500000000000005</v>
      </c>
      <c r="Q11" t="s">
        <v>729</v>
      </c>
      <c r="R11">
        <v>0.6</v>
      </c>
      <c r="S11">
        <v>0.87</v>
      </c>
      <c r="T11" t="s">
        <v>259</v>
      </c>
      <c r="U11" t="s">
        <v>259</v>
      </c>
    </row>
    <row r="12" spans="1:21">
      <c r="A12" t="s">
        <v>294</v>
      </c>
      <c r="B12" t="s">
        <v>728</v>
      </c>
      <c r="C12" t="s">
        <v>713</v>
      </c>
      <c r="D12" t="s">
        <v>381</v>
      </c>
      <c r="E12" t="s">
        <v>259</v>
      </c>
      <c r="M12" t="s">
        <v>381</v>
      </c>
      <c r="O12" t="s">
        <v>728</v>
      </c>
      <c r="Q12" t="s">
        <v>294</v>
      </c>
      <c r="R12">
        <v>0.8</v>
      </c>
      <c r="S12">
        <v>1</v>
      </c>
      <c r="T12" t="s">
        <v>259</v>
      </c>
      <c r="U12" t="s">
        <v>259</v>
      </c>
    </row>
    <row r="13" spans="1:21">
      <c r="A13" t="s">
        <v>301</v>
      </c>
      <c r="B13" t="s">
        <v>270</v>
      </c>
      <c r="C13" t="s">
        <v>772</v>
      </c>
      <c r="D13" t="s">
        <v>381</v>
      </c>
      <c r="E13" t="s">
        <v>264</v>
      </c>
      <c r="M13" t="s">
        <v>381</v>
      </c>
      <c r="O13" t="s">
        <v>730</v>
      </c>
      <c r="P13">
        <v>0.53</v>
      </c>
      <c r="Q13" t="s">
        <v>301</v>
      </c>
      <c r="R13">
        <v>0.8</v>
      </c>
      <c r="S13">
        <v>0.53</v>
      </c>
      <c r="T13" t="s">
        <v>264</v>
      </c>
      <c r="U13" t="s">
        <v>264</v>
      </c>
    </row>
    <row r="14" spans="1:21">
      <c r="A14" t="s">
        <v>96</v>
      </c>
      <c r="B14" t="s">
        <v>270</v>
      </c>
      <c r="C14" t="s">
        <v>772</v>
      </c>
      <c r="D14" t="s">
        <v>381</v>
      </c>
      <c r="E14" t="s">
        <v>272</v>
      </c>
      <c r="M14" t="s">
        <v>381</v>
      </c>
      <c r="O14" t="s">
        <v>731</v>
      </c>
      <c r="P14">
        <v>0.71666666666666667</v>
      </c>
      <c r="Q14" t="s">
        <v>96</v>
      </c>
      <c r="R14">
        <v>0.5</v>
      </c>
      <c r="S14">
        <v>1</v>
      </c>
      <c r="T14" t="s">
        <v>272</v>
      </c>
      <c r="U14" t="s">
        <v>272</v>
      </c>
    </row>
    <row r="15" spans="1:21">
      <c r="A15" t="s">
        <v>97</v>
      </c>
      <c r="B15" t="s">
        <v>270</v>
      </c>
      <c r="C15" t="s">
        <v>772</v>
      </c>
      <c r="D15" t="s">
        <v>381</v>
      </c>
      <c r="E15" t="s">
        <v>272</v>
      </c>
      <c r="M15" t="s">
        <v>381</v>
      </c>
      <c r="O15" t="s">
        <v>731</v>
      </c>
      <c r="Q15" t="s">
        <v>97</v>
      </c>
      <c r="R15">
        <v>0.5</v>
      </c>
      <c r="S15">
        <v>1</v>
      </c>
      <c r="T15" t="s">
        <v>272</v>
      </c>
      <c r="U15" t="s">
        <v>272</v>
      </c>
    </row>
    <row r="16" spans="1:21">
      <c r="A16" t="s">
        <v>319</v>
      </c>
      <c r="B16" t="s">
        <v>270</v>
      </c>
      <c r="C16" t="s">
        <v>772</v>
      </c>
      <c r="D16" t="s">
        <v>381</v>
      </c>
      <c r="E16" t="s">
        <v>272</v>
      </c>
      <c r="M16" t="s">
        <v>381</v>
      </c>
      <c r="O16" t="s">
        <v>731</v>
      </c>
      <c r="Q16" t="s">
        <v>319</v>
      </c>
      <c r="R16">
        <v>0.8</v>
      </c>
      <c r="S16">
        <v>0.15</v>
      </c>
      <c r="T16" t="s">
        <v>272</v>
      </c>
      <c r="U16" t="s">
        <v>272</v>
      </c>
    </row>
    <row r="17" spans="1:21">
      <c r="A17" t="s">
        <v>325</v>
      </c>
      <c r="B17" t="s">
        <v>277</v>
      </c>
      <c r="C17" t="s">
        <v>714</v>
      </c>
      <c r="D17" t="s">
        <v>384</v>
      </c>
      <c r="E17" t="s">
        <v>279</v>
      </c>
      <c r="L17">
        <v>2</v>
      </c>
      <c r="M17" t="s">
        <v>384</v>
      </c>
      <c r="N17">
        <v>0.97650000000000003</v>
      </c>
      <c r="O17" t="s">
        <v>277</v>
      </c>
      <c r="P17">
        <v>0.97250000000000003</v>
      </c>
      <c r="Q17" t="s">
        <v>325</v>
      </c>
      <c r="R17">
        <v>16</v>
      </c>
      <c r="S17">
        <v>1</v>
      </c>
      <c r="T17" t="s">
        <v>279</v>
      </c>
      <c r="U17" t="s">
        <v>279</v>
      </c>
    </row>
    <row r="18" spans="1:21">
      <c r="A18" t="s">
        <v>331</v>
      </c>
      <c r="B18" t="s">
        <v>277</v>
      </c>
      <c r="C18" t="s">
        <v>714</v>
      </c>
      <c r="D18" t="s">
        <v>384</v>
      </c>
      <c r="E18" t="s">
        <v>279</v>
      </c>
      <c r="M18" t="s">
        <v>384</v>
      </c>
      <c r="O18" t="s">
        <v>277</v>
      </c>
      <c r="Q18" t="s">
        <v>732</v>
      </c>
      <c r="R18">
        <v>0</v>
      </c>
      <c r="T18" t="s">
        <v>279</v>
      </c>
      <c r="U18" t="s">
        <v>279</v>
      </c>
    </row>
    <row r="19" spans="1:21">
      <c r="A19" t="s">
        <v>337</v>
      </c>
      <c r="B19" t="s">
        <v>277</v>
      </c>
      <c r="C19" t="s">
        <v>714</v>
      </c>
      <c r="D19" t="s">
        <v>384</v>
      </c>
      <c r="E19" t="s">
        <v>279</v>
      </c>
      <c r="M19" t="s">
        <v>384</v>
      </c>
      <c r="O19" t="s">
        <v>277</v>
      </c>
      <c r="Q19" t="s">
        <v>733</v>
      </c>
      <c r="R19">
        <v>4226</v>
      </c>
      <c r="S19">
        <v>0.89</v>
      </c>
      <c r="T19" t="s">
        <v>279</v>
      </c>
      <c r="U19" t="s">
        <v>279</v>
      </c>
    </row>
    <row r="20" spans="1:21">
      <c r="A20" t="s">
        <v>53</v>
      </c>
      <c r="B20" t="s">
        <v>277</v>
      </c>
      <c r="C20" t="s">
        <v>714</v>
      </c>
      <c r="D20" t="s">
        <v>384</v>
      </c>
      <c r="E20" t="s">
        <v>735</v>
      </c>
      <c r="M20" t="s">
        <v>384</v>
      </c>
      <c r="O20" t="s">
        <v>277</v>
      </c>
      <c r="Q20" t="s">
        <v>53</v>
      </c>
      <c r="R20" t="s">
        <v>734</v>
      </c>
      <c r="S20">
        <v>1</v>
      </c>
      <c r="T20" t="s">
        <v>735</v>
      </c>
      <c r="U20" t="s">
        <v>735</v>
      </c>
    </row>
    <row r="21" spans="1:21">
      <c r="A21" t="s">
        <v>55</v>
      </c>
      <c r="B21" t="s">
        <v>277</v>
      </c>
      <c r="C21" t="s">
        <v>714</v>
      </c>
      <c r="D21" t="s">
        <v>384</v>
      </c>
      <c r="E21" t="s">
        <v>735</v>
      </c>
      <c r="M21" t="s">
        <v>384</v>
      </c>
      <c r="O21" t="s">
        <v>277</v>
      </c>
      <c r="Q21" t="s">
        <v>55</v>
      </c>
      <c r="R21" t="s">
        <v>736</v>
      </c>
      <c r="S21">
        <v>1</v>
      </c>
      <c r="T21" t="s">
        <v>735</v>
      </c>
      <c r="U21" t="s">
        <v>735</v>
      </c>
    </row>
    <row r="22" spans="1:21">
      <c r="A22" s="43" t="s">
        <v>232</v>
      </c>
      <c r="B22" t="s">
        <v>284</v>
      </c>
      <c r="C22" t="s">
        <v>771</v>
      </c>
      <c r="D22" t="s">
        <v>384</v>
      </c>
      <c r="E22" t="s">
        <v>231</v>
      </c>
      <c r="M22" t="s">
        <v>384</v>
      </c>
      <c r="O22" t="s">
        <v>737</v>
      </c>
      <c r="P22">
        <v>1</v>
      </c>
      <c r="Q22" t="s">
        <v>232</v>
      </c>
      <c r="R22">
        <v>0.6</v>
      </c>
      <c r="S22">
        <v>1</v>
      </c>
      <c r="T22" t="s">
        <v>231</v>
      </c>
      <c r="U22" t="s">
        <v>231</v>
      </c>
    </row>
    <row r="23" spans="1:21">
      <c r="A23" s="43" t="s">
        <v>232</v>
      </c>
      <c r="B23" t="s">
        <v>291</v>
      </c>
      <c r="C23" t="s">
        <v>761</v>
      </c>
      <c r="D23" t="s">
        <v>384</v>
      </c>
      <c r="E23" t="s">
        <v>231</v>
      </c>
      <c r="M23" t="s">
        <v>384</v>
      </c>
      <c r="O23" t="s">
        <v>291</v>
      </c>
      <c r="P23">
        <v>0.91</v>
      </c>
      <c r="Q23" t="s">
        <v>232</v>
      </c>
      <c r="R23">
        <v>0.6</v>
      </c>
      <c r="S23">
        <v>0.91</v>
      </c>
      <c r="T23" t="s">
        <v>231</v>
      </c>
      <c r="U23" t="s">
        <v>231</v>
      </c>
    </row>
    <row r="24" spans="1:21">
      <c r="A24" t="s">
        <v>351</v>
      </c>
      <c r="B24" t="s">
        <v>298</v>
      </c>
      <c r="C24" t="s">
        <v>762</v>
      </c>
      <c r="D24" t="s">
        <v>384</v>
      </c>
      <c r="E24" t="s">
        <v>735</v>
      </c>
      <c r="M24" t="s">
        <v>384</v>
      </c>
      <c r="O24" t="s">
        <v>298</v>
      </c>
      <c r="P24">
        <v>1</v>
      </c>
      <c r="Q24" t="s">
        <v>738</v>
      </c>
      <c r="R24">
        <v>1</v>
      </c>
      <c r="S24">
        <v>1</v>
      </c>
      <c r="T24" t="s">
        <v>735</v>
      </c>
      <c r="U24" t="s">
        <v>735</v>
      </c>
    </row>
    <row r="25" spans="1:21">
      <c r="A25" t="s">
        <v>359</v>
      </c>
      <c r="B25" t="s">
        <v>305</v>
      </c>
      <c r="C25" t="s">
        <v>773</v>
      </c>
      <c r="D25" t="s">
        <v>384</v>
      </c>
      <c r="E25" t="s">
        <v>293</v>
      </c>
      <c r="M25" t="s">
        <v>384</v>
      </c>
      <c r="O25" t="s">
        <v>739</v>
      </c>
      <c r="P25">
        <v>1</v>
      </c>
      <c r="Q25" t="s">
        <v>359</v>
      </c>
      <c r="R25">
        <v>1</v>
      </c>
      <c r="S25">
        <v>1</v>
      </c>
      <c r="T25" t="s">
        <v>293</v>
      </c>
      <c r="U25" t="s">
        <v>293</v>
      </c>
    </row>
    <row r="26" spans="1:21">
      <c r="A26" t="s">
        <v>363</v>
      </c>
      <c r="B26" t="s">
        <v>305</v>
      </c>
      <c r="C26" t="s">
        <v>773</v>
      </c>
      <c r="D26" t="s">
        <v>384</v>
      </c>
      <c r="E26" t="s">
        <v>293</v>
      </c>
      <c r="M26" t="s">
        <v>384</v>
      </c>
      <c r="O26" t="s">
        <v>739</v>
      </c>
      <c r="Q26" t="s">
        <v>363</v>
      </c>
      <c r="R26">
        <v>0.2</v>
      </c>
      <c r="S26">
        <v>1</v>
      </c>
      <c r="T26" t="s">
        <v>293</v>
      </c>
      <c r="U26" t="s">
        <v>293</v>
      </c>
    </row>
    <row r="27" spans="1:21">
      <c r="A27" t="s">
        <v>367</v>
      </c>
      <c r="B27" t="s">
        <v>311</v>
      </c>
      <c r="C27" t="s">
        <v>763</v>
      </c>
      <c r="D27" t="s">
        <v>740</v>
      </c>
      <c r="E27" t="s">
        <v>742</v>
      </c>
      <c r="L27">
        <v>3</v>
      </c>
      <c r="M27" t="s">
        <v>740</v>
      </c>
      <c r="N27">
        <v>1</v>
      </c>
      <c r="O27" t="s">
        <v>311</v>
      </c>
      <c r="P27">
        <v>1</v>
      </c>
      <c r="Q27" t="s">
        <v>741</v>
      </c>
      <c r="R27">
        <v>51</v>
      </c>
      <c r="S27">
        <v>1</v>
      </c>
      <c r="T27" t="s">
        <v>742</v>
      </c>
      <c r="U27" t="s">
        <v>742</v>
      </c>
    </row>
    <row r="28" spans="1:21">
      <c r="A28" t="s">
        <v>743</v>
      </c>
      <c r="B28" t="s">
        <v>311</v>
      </c>
      <c r="C28" t="s">
        <v>763</v>
      </c>
      <c r="D28" t="s">
        <v>740</v>
      </c>
      <c r="E28" t="s">
        <v>742</v>
      </c>
      <c r="M28" t="s">
        <v>740</v>
      </c>
      <c r="O28" t="s">
        <v>311</v>
      </c>
      <c r="Q28" t="s">
        <v>743</v>
      </c>
      <c r="R28">
        <v>233</v>
      </c>
      <c r="S28">
        <v>1</v>
      </c>
      <c r="T28" t="s">
        <v>742</v>
      </c>
      <c r="U28" t="s">
        <v>742</v>
      </c>
    </row>
    <row r="29" spans="1:21">
      <c r="A29" t="s">
        <v>372</v>
      </c>
      <c r="B29" t="s">
        <v>311</v>
      </c>
      <c r="C29" t="s">
        <v>763</v>
      </c>
      <c r="D29" t="s">
        <v>740</v>
      </c>
      <c r="E29" t="s">
        <v>742</v>
      </c>
      <c r="M29" t="s">
        <v>740</v>
      </c>
      <c r="O29" t="s">
        <v>311</v>
      </c>
      <c r="Q29" t="s">
        <v>372</v>
      </c>
      <c r="R29">
        <v>6</v>
      </c>
      <c r="S29">
        <v>1</v>
      </c>
      <c r="T29" t="s">
        <v>742</v>
      </c>
      <c r="U29" t="s">
        <v>742</v>
      </c>
    </row>
    <row r="30" spans="1:21">
      <c r="A30" t="s">
        <v>385</v>
      </c>
      <c r="B30" t="s">
        <v>316</v>
      </c>
      <c r="C30" t="s">
        <v>716</v>
      </c>
      <c r="D30" t="s">
        <v>740</v>
      </c>
      <c r="E30" t="s">
        <v>307</v>
      </c>
      <c r="M30" t="s">
        <v>740</v>
      </c>
      <c r="O30" t="s">
        <v>316</v>
      </c>
      <c r="P30">
        <v>1</v>
      </c>
      <c r="Q30" t="s">
        <v>385</v>
      </c>
      <c r="R30">
        <v>0</v>
      </c>
      <c r="T30" t="s">
        <v>307</v>
      </c>
      <c r="U30" t="s">
        <v>307</v>
      </c>
    </row>
    <row r="31" spans="1:21">
      <c r="A31" t="s">
        <v>389</v>
      </c>
      <c r="B31" t="s">
        <v>316</v>
      </c>
      <c r="C31" t="s">
        <v>716</v>
      </c>
      <c r="D31" t="s">
        <v>740</v>
      </c>
      <c r="E31" t="s">
        <v>307</v>
      </c>
      <c r="M31" t="s">
        <v>740</v>
      </c>
      <c r="O31" t="s">
        <v>316</v>
      </c>
      <c r="Q31" t="s">
        <v>389</v>
      </c>
      <c r="R31">
        <v>0.5</v>
      </c>
      <c r="S31">
        <v>1</v>
      </c>
      <c r="T31" t="s">
        <v>307</v>
      </c>
      <c r="U31" t="s">
        <v>307</v>
      </c>
    </row>
    <row r="32" spans="1:21">
      <c r="A32" t="s">
        <v>392</v>
      </c>
      <c r="B32" t="s">
        <v>316</v>
      </c>
      <c r="C32" t="s">
        <v>716</v>
      </c>
      <c r="D32" t="s">
        <v>740</v>
      </c>
      <c r="E32" t="s">
        <v>307</v>
      </c>
      <c r="M32" t="s">
        <v>740</v>
      </c>
      <c r="O32" t="s">
        <v>316</v>
      </c>
      <c r="Q32" t="s">
        <v>392</v>
      </c>
      <c r="R32">
        <v>0.4</v>
      </c>
      <c r="S32">
        <v>1</v>
      </c>
      <c r="T32" t="s">
        <v>307</v>
      </c>
      <c r="U32" t="s">
        <v>307</v>
      </c>
    </row>
    <row r="33" spans="1:21">
      <c r="A33" t="s">
        <v>374</v>
      </c>
      <c r="B33" t="s">
        <v>322</v>
      </c>
      <c r="C33" t="s">
        <v>774</v>
      </c>
      <c r="D33" t="s">
        <v>740</v>
      </c>
      <c r="E33" t="s">
        <v>746</v>
      </c>
      <c r="M33" t="s">
        <v>740</v>
      </c>
      <c r="O33" t="s">
        <v>744</v>
      </c>
      <c r="P33">
        <v>1</v>
      </c>
      <c r="Q33" t="s">
        <v>745</v>
      </c>
      <c r="R33">
        <v>32</v>
      </c>
      <c r="S33">
        <v>1</v>
      </c>
      <c r="T33" t="s">
        <v>746</v>
      </c>
      <c r="U33" t="s">
        <v>746</v>
      </c>
    </row>
    <row r="34" spans="1:21">
      <c r="A34" t="s">
        <v>376</v>
      </c>
      <c r="B34" t="s">
        <v>322</v>
      </c>
      <c r="C34" t="s">
        <v>774</v>
      </c>
      <c r="D34" t="s">
        <v>740</v>
      </c>
      <c r="E34" t="s">
        <v>746</v>
      </c>
      <c r="M34" t="s">
        <v>740</v>
      </c>
      <c r="O34" t="s">
        <v>744</v>
      </c>
      <c r="Q34" t="s">
        <v>376</v>
      </c>
      <c r="R34">
        <v>44</v>
      </c>
      <c r="S34">
        <v>1</v>
      </c>
      <c r="T34" t="s">
        <v>746</v>
      </c>
      <c r="U34" t="s">
        <v>746</v>
      </c>
    </row>
    <row r="35" spans="1:21">
      <c r="A35" t="s">
        <v>355</v>
      </c>
      <c r="B35" t="s">
        <v>328</v>
      </c>
      <c r="C35" t="s">
        <v>764</v>
      </c>
      <c r="D35" t="s">
        <v>740</v>
      </c>
      <c r="E35" t="s">
        <v>735</v>
      </c>
      <c r="M35" t="s">
        <v>740</v>
      </c>
      <c r="O35" t="s">
        <v>328</v>
      </c>
      <c r="P35">
        <v>1</v>
      </c>
      <c r="Q35" t="s">
        <v>355</v>
      </c>
      <c r="R35">
        <v>4</v>
      </c>
      <c r="S35">
        <v>1</v>
      </c>
      <c r="T35" t="s">
        <v>735</v>
      </c>
      <c r="U35" t="s">
        <v>735</v>
      </c>
    </row>
    <row r="36" spans="1:21">
      <c r="A36" t="s">
        <v>395</v>
      </c>
      <c r="B36" t="s">
        <v>334</v>
      </c>
      <c r="C36" t="s">
        <v>775</v>
      </c>
      <c r="D36" t="s">
        <v>740</v>
      </c>
      <c r="E36" t="s">
        <v>313</v>
      </c>
      <c r="M36" t="s">
        <v>740</v>
      </c>
      <c r="O36" t="s">
        <v>747</v>
      </c>
      <c r="P36">
        <v>1</v>
      </c>
      <c r="Q36" t="s">
        <v>395</v>
      </c>
      <c r="R36">
        <v>5</v>
      </c>
      <c r="S36">
        <v>1</v>
      </c>
      <c r="T36" t="s">
        <v>313</v>
      </c>
      <c r="U36" t="s">
        <v>313</v>
      </c>
    </row>
    <row r="37" spans="1:21">
      <c r="A37" t="s">
        <v>398</v>
      </c>
      <c r="B37" t="s">
        <v>334</v>
      </c>
      <c r="C37" t="s">
        <v>775</v>
      </c>
      <c r="D37" t="s">
        <v>740</v>
      </c>
      <c r="E37" t="s">
        <v>313</v>
      </c>
      <c r="M37" t="s">
        <v>740</v>
      </c>
      <c r="O37" t="s">
        <v>747</v>
      </c>
      <c r="Q37" t="s">
        <v>398</v>
      </c>
      <c r="R37">
        <v>0.3</v>
      </c>
      <c r="S37">
        <v>1</v>
      </c>
      <c r="T37" t="s">
        <v>313</v>
      </c>
      <c r="U37" t="s">
        <v>313</v>
      </c>
    </row>
    <row r="38" spans="1:21">
      <c r="A38" t="s">
        <v>379</v>
      </c>
      <c r="B38" t="s">
        <v>340</v>
      </c>
      <c r="C38" t="s">
        <v>776</v>
      </c>
      <c r="D38" t="s">
        <v>391</v>
      </c>
      <c r="E38" t="s">
        <v>746</v>
      </c>
      <c r="M38" t="s">
        <v>391</v>
      </c>
      <c r="N38">
        <v>0.95952380952380956</v>
      </c>
      <c r="O38" t="s">
        <v>748</v>
      </c>
      <c r="P38">
        <v>0.87857142857142867</v>
      </c>
      <c r="Q38" t="s">
        <v>379</v>
      </c>
      <c r="R38">
        <v>2</v>
      </c>
      <c r="S38">
        <v>1</v>
      </c>
      <c r="T38" t="s">
        <v>746</v>
      </c>
      <c r="U38" t="s">
        <v>746</v>
      </c>
    </row>
    <row r="39" spans="1:21">
      <c r="A39" t="s">
        <v>382</v>
      </c>
      <c r="B39" t="s">
        <v>340</v>
      </c>
      <c r="C39" t="s">
        <v>776</v>
      </c>
      <c r="D39" t="s">
        <v>391</v>
      </c>
      <c r="E39" t="s">
        <v>746</v>
      </c>
      <c r="M39" t="s">
        <v>391</v>
      </c>
      <c r="O39" t="s">
        <v>748</v>
      </c>
      <c r="Q39" t="s">
        <v>749</v>
      </c>
      <c r="R39">
        <v>3</v>
      </c>
      <c r="S39">
        <v>1</v>
      </c>
      <c r="T39" t="s">
        <v>746</v>
      </c>
      <c r="U39" t="s">
        <v>746</v>
      </c>
    </row>
    <row r="40" spans="1:21">
      <c r="A40" t="s">
        <v>400</v>
      </c>
      <c r="B40" t="s">
        <v>340</v>
      </c>
      <c r="C40" t="s">
        <v>776</v>
      </c>
      <c r="D40" t="s">
        <v>391</v>
      </c>
      <c r="E40" t="s">
        <v>318</v>
      </c>
      <c r="M40" t="s">
        <v>391</v>
      </c>
      <c r="O40" t="s">
        <v>748</v>
      </c>
      <c r="Q40" t="s">
        <v>400</v>
      </c>
      <c r="R40">
        <v>3</v>
      </c>
      <c r="S40">
        <v>1</v>
      </c>
      <c r="T40" t="s">
        <v>318</v>
      </c>
      <c r="U40" t="s">
        <v>318</v>
      </c>
    </row>
    <row r="41" spans="1:21">
      <c r="A41" t="s">
        <v>402</v>
      </c>
      <c r="B41" t="s">
        <v>340</v>
      </c>
      <c r="C41" t="s">
        <v>776</v>
      </c>
      <c r="D41" t="s">
        <v>391</v>
      </c>
      <c r="E41" t="s">
        <v>318</v>
      </c>
      <c r="M41" t="s">
        <v>391</v>
      </c>
      <c r="O41" t="s">
        <v>748</v>
      </c>
      <c r="Q41" t="s">
        <v>402</v>
      </c>
      <c r="R41">
        <v>1</v>
      </c>
      <c r="S41">
        <v>1</v>
      </c>
      <c r="T41" t="s">
        <v>318</v>
      </c>
      <c r="U41" t="s">
        <v>318</v>
      </c>
    </row>
    <row r="42" spans="1:21">
      <c r="A42" t="s">
        <v>404</v>
      </c>
      <c r="B42" t="s">
        <v>340</v>
      </c>
      <c r="C42" t="s">
        <v>776</v>
      </c>
      <c r="D42" t="s">
        <v>391</v>
      </c>
      <c r="E42" t="s">
        <v>318</v>
      </c>
      <c r="M42" t="s">
        <v>391</v>
      </c>
      <c r="O42" t="s">
        <v>748</v>
      </c>
      <c r="Q42" t="s">
        <v>404</v>
      </c>
      <c r="R42">
        <v>0</v>
      </c>
      <c r="T42" t="s">
        <v>318</v>
      </c>
      <c r="U42" t="s">
        <v>318</v>
      </c>
    </row>
    <row r="43" spans="1:21">
      <c r="A43" t="s">
        <v>406</v>
      </c>
      <c r="B43" t="s">
        <v>340</v>
      </c>
      <c r="C43" t="s">
        <v>776</v>
      </c>
      <c r="D43" t="s">
        <v>391</v>
      </c>
      <c r="E43" t="s">
        <v>318</v>
      </c>
      <c r="M43" t="s">
        <v>391</v>
      </c>
      <c r="O43" t="s">
        <v>748</v>
      </c>
      <c r="Q43" t="s">
        <v>406</v>
      </c>
      <c r="R43">
        <v>1</v>
      </c>
      <c r="S43">
        <v>0.15</v>
      </c>
      <c r="T43" t="s">
        <v>318</v>
      </c>
      <c r="U43" t="s">
        <v>318</v>
      </c>
    </row>
    <row r="44" spans="1:21">
      <c r="A44" t="s">
        <v>408</v>
      </c>
      <c r="B44" t="s">
        <v>340</v>
      </c>
      <c r="C44" t="s">
        <v>776</v>
      </c>
      <c r="D44" t="s">
        <v>391</v>
      </c>
      <c r="E44" t="s">
        <v>318</v>
      </c>
      <c r="M44" t="s">
        <v>391</v>
      </c>
      <c r="O44" t="s">
        <v>748</v>
      </c>
      <c r="Q44" t="s">
        <v>408</v>
      </c>
      <c r="R44">
        <v>0.35</v>
      </c>
      <c r="S44">
        <v>1</v>
      </c>
      <c r="T44" t="s">
        <v>318</v>
      </c>
      <c r="U44" t="s">
        <v>318</v>
      </c>
    </row>
    <row r="45" spans="1:21">
      <c r="A45" t="s">
        <v>411</v>
      </c>
      <c r="B45" t="s">
        <v>340</v>
      </c>
      <c r="C45" t="s">
        <v>776</v>
      </c>
      <c r="D45" t="s">
        <v>391</v>
      </c>
      <c r="E45" t="s">
        <v>318</v>
      </c>
      <c r="M45" t="s">
        <v>391</v>
      </c>
      <c r="O45" t="s">
        <v>748</v>
      </c>
      <c r="Q45" t="s">
        <v>411</v>
      </c>
      <c r="R45">
        <v>0.5</v>
      </c>
      <c r="S45">
        <v>1</v>
      </c>
      <c r="T45" t="s">
        <v>318</v>
      </c>
      <c r="U45" t="s">
        <v>318</v>
      </c>
    </row>
    <row r="46" spans="1:21">
      <c r="A46" t="s">
        <v>413</v>
      </c>
      <c r="B46" t="s">
        <v>346</v>
      </c>
      <c r="C46" t="s">
        <v>765</v>
      </c>
      <c r="D46" t="s">
        <v>391</v>
      </c>
      <c r="E46" t="s">
        <v>318</v>
      </c>
      <c r="M46" t="s">
        <v>391</v>
      </c>
      <c r="O46" t="s">
        <v>346</v>
      </c>
      <c r="P46">
        <v>1</v>
      </c>
      <c r="Q46" t="s">
        <v>413</v>
      </c>
      <c r="R46">
        <v>6</v>
      </c>
      <c r="S46">
        <v>1</v>
      </c>
      <c r="T46" t="s">
        <v>318</v>
      </c>
      <c r="U46" t="s">
        <v>318</v>
      </c>
    </row>
    <row r="47" spans="1:21">
      <c r="A47" t="s">
        <v>416</v>
      </c>
      <c r="B47" t="s">
        <v>346</v>
      </c>
      <c r="C47" t="s">
        <v>765</v>
      </c>
      <c r="D47" t="s">
        <v>391</v>
      </c>
      <c r="E47" t="s">
        <v>318</v>
      </c>
      <c r="M47" t="s">
        <v>391</v>
      </c>
      <c r="O47" t="s">
        <v>346</v>
      </c>
      <c r="Q47" t="s">
        <v>416</v>
      </c>
      <c r="R47">
        <v>1</v>
      </c>
      <c r="S47">
        <v>1</v>
      </c>
      <c r="T47" t="s">
        <v>318</v>
      </c>
      <c r="U47" t="s">
        <v>318</v>
      </c>
    </row>
    <row r="48" spans="1:21">
      <c r="A48" t="s">
        <v>96</v>
      </c>
      <c r="B48" t="s">
        <v>350</v>
      </c>
      <c r="C48" t="s">
        <v>766</v>
      </c>
      <c r="D48" t="s">
        <v>391</v>
      </c>
      <c r="E48" t="s">
        <v>750</v>
      </c>
      <c r="M48" t="s">
        <v>391</v>
      </c>
      <c r="O48" t="s">
        <v>350</v>
      </c>
      <c r="P48">
        <v>1</v>
      </c>
      <c r="Q48" t="s">
        <v>96</v>
      </c>
      <c r="R48">
        <v>0.5</v>
      </c>
      <c r="S48">
        <v>1</v>
      </c>
      <c r="T48" t="s">
        <v>750</v>
      </c>
      <c r="U48" t="s">
        <v>272</v>
      </c>
    </row>
    <row r="49" spans="1:21">
      <c r="A49" t="s">
        <v>419</v>
      </c>
      <c r="B49" t="s">
        <v>354</v>
      </c>
      <c r="C49" t="s">
        <v>767</v>
      </c>
      <c r="D49" t="s">
        <v>751</v>
      </c>
      <c r="E49" t="s">
        <v>752</v>
      </c>
      <c r="L49">
        <v>5</v>
      </c>
      <c r="M49" t="s">
        <v>751</v>
      </c>
      <c r="N49">
        <v>0.98750000000000004</v>
      </c>
      <c r="O49" t="s">
        <v>354</v>
      </c>
      <c r="P49">
        <v>1</v>
      </c>
      <c r="Q49" t="s">
        <v>419</v>
      </c>
      <c r="R49">
        <v>0.9</v>
      </c>
      <c r="S49">
        <v>1</v>
      </c>
      <c r="T49" t="s">
        <v>752</v>
      </c>
      <c r="U49" t="s">
        <v>752</v>
      </c>
    </row>
    <row r="50" spans="1:21">
      <c r="A50" t="s">
        <v>421</v>
      </c>
      <c r="B50" t="s">
        <v>358</v>
      </c>
      <c r="C50" t="s">
        <v>768</v>
      </c>
      <c r="D50" t="s">
        <v>751</v>
      </c>
      <c r="E50" t="s">
        <v>753</v>
      </c>
      <c r="M50" t="s">
        <v>751</v>
      </c>
      <c r="O50" t="s">
        <v>358</v>
      </c>
      <c r="P50">
        <v>1</v>
      </c>
      <c r="Q50" t="s">
        <v>421</v>
      </c>
      <c r="R50">
        <v>0.2</v>
      </c>
      <c r="S50">
        <v>1</v>
      </c>
      <c r="T50" t="s">
        <v>753</v>
      </c>
      <c r="U50" t="s">
        <v>753</v>
      </c>
    </row>
    <row r="51" spans="1:21">
      <c r="A51" t="s">
        <v>423</v>
      </c>
      <c r="B51" t="s">
        <v>358</v>
      </c>
      <c r="C51" t="s">
        <v>768</v>
      </c>
      <c r="D51" t="s">
        <v>751</v>
      </c>
      <c r="E51" t="s">
        <v>753</v>
      </c>
      <c r="M51" t="s">
        <v>751</v>
      </c>
      <c r="O51" t="s">
        <v>358</v>
      </c>
      <c r="Q51" t="s">
        <v>423</v>
      </c>
      <c r="R51">
        <v>0.21</v>
      </c>
      <c r="S51">
        <v>1</v>
      </c>
      <c r="T51" t="s">
        <v>753</v>
      </c>
      <c r="U51" t="s">
        <v>753</v>
      </c>
    </row>
    <row r="52" spans="1:21">
      <c r="A52" t="s">
        <v>425</v>
      </c>
      <c r="B52" t="s">
        <v>358</v>
      </c>
      <c r="C52" t="s">
        <v>768</v>
      </c>
      <c r="D52" t="s">
        <v>751</v>
      </c>
      <c r="E52" t="s">
        <v>753</v>
      </c>
      <c r="M52" t="s">
        <v>751</v>
      </c>
      <c r="O52" t="s">
        <v>358</v>
      </c>
      <c r="Q52" t="s">
        <v>425</v>
      </c>
      <c r="R52">
        <v>0.19</v>
      </c>
      <c r="S52">
        <v>1</v>
      </c>
      <c r="T52" t="s">
        <v>753</v>
      </c>
      <c r="U52" t="s">
        <v>753</v>
      </c>
    </row>
    <row r="53" spans="1:21">
      <c r="A53" t="s">
        <v>426</v>
      </c>
      <c r="B53" t="s">
        <v>358</v>
      </c>
      <c r="C53" t="s">
        <v>768</v>
      </c>
      <c r="D53" t="s">
        <v>751</v>
      </c>
      <c r="E53" t="s">
        <v>753</v>
      </c>
      <c r="M53" t="s">
        <v>751</v>
      </c>
      <c r="O53" t="s">
        <v>358</v>
      </c>
      <c r="Q53" t="s">
        <v>426</v>
      </c>
      <c r="R53" t="s">
        <v>754</v>
      </c>
      <c r="S53">
        <v>1</v>
      </c>
      <c r="T53" t="s">
        <v>753</v>
      </c>
      <c r="U53" t="s">
        <v>753</v>
      </c>
    </row>
    <row r="54" spans="1:21">
      <c r="A54" t="s">
        <v>232</v>
      </c>
      <c r="B54" t="s">
        <v>362</v>
      </c>
      <c r="C54" t="s">
        <v>769</v>
      </c>
      <c r="D54" t="s">
        <v>751</v>
      </c>
      <c r="E54" t="s">
        <v>231</v>
      </c>
      <c r="M54" t="s">
        <v>751</v>
      </c>
      <c r="O54" t="s">
        <v>362</v>
      </c>
      <c r="P54">
        <v>0.95</v>
      </c>
      <c r="Q54" t="s">
        <v>232</v>
      </c>
      <c r="R54">
        <v>0.6</v>
      </c>
      <c r="S54">
        <v>0.95</v>
      </c>
      <c r="T54" t="s">
        <v>231</v>
      </c>
      <c r="U54" t="s">
        <v>231</v>
      </c>
    </row>
    <row r="55" spans="1:21">
      <c r="A55" t="s">
        <v>430</v>
      </c>
      <c r="B55" t="s">
        <v>366</v>
      </c>
      <c r="C55" t="s">
        <v>777</v>
      </c>
      <c r="D55" t="s">
        <v>751</v>
      </c>
      <c r="E55" t="s">
        <v>756</v>
      </c>
      <c r="M55" t="s">
        <v>751</v>
      </c>
      <c r="O55" t="s">
        <v>755</v>
      </c>
      <c r="P55">
        <v>1</v>
      </c>
      <c r="Q55" t="s">
        <v>430</v>
      </c>
      <c r="R55" t="s">
        <v>754</v>
      </c>
      <c r="S55">
        <v>1</v>
      </c>
      <c r="T55" t="s">
        <v>756</v>
      </c>
      <c r="U55" t="s">
        <v>756</v>
      </c>
    </row>
    <row r="56" spans="1:21">
      <c r="A56" t="s">
        <v>434</v>
      </c>
      <c r="B56" t="s">
        <v>366</v>
      </c>
      <c r="C56" t="s">
        <v>777</v>
      </c>
      <c r="D56" t="s">
        <v>751</v>
      </c>
      <c r="E56" t="s">
        <v>756</v>
      </c>
      <c r="M56" t="s">
        <v>751</v>
      </c>
      <c r="O56" t="s">
        <v>755</v>
      </c>
      <c r="Q56" t="s">
        <v>434</v>
      </c>
      <c r="R56" t="s">
        <v>754</v>
      </c>
      <c r="S56">
        <v>1</v>
      </c>
      <c r="T56" t="s">
        <v>756</v>
      </c>
      <c r="U56" t="s">
        <v>756</v>
      </c>
    </row>
    <row r="57" spans="1:21">
      <c r="A57" t="s">
        <v>436</v>
      </c>
      <c r="B57" t="s">
        <v>370</v>
      </c>
      <c r="C57" t="s">
        <v>770</v>
      </c>
      <c r="D57" t="s">
        <v>757</v>
      </c>
      <c r="E57" t="s">
        <v>342</v>
      </c>
      <c r="L57">
        <v>6</v>
      </c>
      <c r="M57" t="s">
        <v>757</v>
      </c>
      <c r="N57">
        <v>0.95</v>
      </c>
      <c r="O57" t="s">
        <v>370</v>
      </c>
      <c r="P57">
        <v>0.95</v>
      </c>
      <c r="Q57" t="s">
        <v>436</v>
      </c>
      <c r="R57">
        <v>0.5</v>
      </c>
      <c r="S57">
        <v>1</v>
      </c>
      <c r="T57" t="s">
        <v>342</v>
      </c>
      <c r="U57" t="s">
        <v>342</v>
      </c>
    </row>
    <row r="58" spans="1:21">
      <c r="A58" t="s">
        <v>439</v>
      </c>
      <c r="B58" t="s">
        <v>370</v>
      </c>
      <c r="C58" t="s">
        <v>770</v>
      </c>
      <c r="D58" t="s">
        <v>757</v>
      </c>
      <c r="E58" t="s">
        <v>342</v>
      </c>
      <c r="M58" t="s">
        <v>757</v>
      </c>
      <c r="O58" t="s">
        <v>370</v>
      </c>
      <c r="Q58" t="s">
        <v>439</v>
      </c>
      <c r="R58">
        <v>0.6</v>
      </c>
      <c r="S58">
        <v>0.8</v>
      </c>
      <c r="T58" t="s">
        <v>342</v>
      </c>
      <c r="U58" t="s">
        <v>342</v>
      </c>
    </row>
    <row r="59" spans="1:21">
      <c r="A59" t="s">
        <v>442</v>
      </c>
      <c r="B59" t="s">
        <v>370</v>
      </c>
      <c r="C59" t="s">
        <v>770</v>
      </c>
      <c r="D59" t="s">
        <v>757</v>
      </c>
      <c r="E59" t="s">
        <v>348</v>
      </c>
      <c r="M59" t="s">
        <v>757</v>
      </c>
      <c r="O59" t="s">
        <v>370</v>
      </c>
      <c r="Q59" t="s">
        <v>442</v>
      </c>
      <c r="R59">
        <v>600</v>
      </c>
      <c r="S59">
        <v>1</v>
      </c>
      <c r="T59" t="s">
        <v>348</v>
      </c>
      <c r="U59" t="s">
        <v>348</v>
      </c>
    </row>
    <row r="60" spans="1:21">
      <c r="A60" t="s">
        <v>444</v>
      </c>
      <c r="B60" t="s">
        <v>370</v>
      </c>
      <c r="C60" t="s">
        <v>770</v>
      </c>
      <c r="D60" t="s">
        <v>757</v>
      </c>
      <c r="E60" t="s">
        <v>348</v>
      </c>
      <c r="M60" t="s">
        <v>757</v>
      </c>
      <c r="O60" t="s">
        <v>370</v>
      </c>
      <c r="Q60" t="s">
        <v>444</v>
      </c>
      <c r="R60">
        <v>11</v>
      </c>
      <c r="S60">
        <v>1</v>
      </c>
      <c r="T60" t="s">
        <v>348</v>
      </c>
      <c r="U60" t="s">
        <v>348</v>
      </c>
    </row>
  </sheetData>
  <autoFilter ref="L2:U60" xr:uid="{EC74AD30-6FD7-4C20-BACB-7DDD6A993C4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08607-C23E-4517-A27F-6567B1E71051}">
  <sheetPr filterMode="1"/>
  <dimension ref="B1:BL520"/>
  <sheetViews>
    <sheetView topLeftCell="E1" zoomScale="76" zoomScaleNormal="380" workbookViewId="0">
      <selection activeCell="G8" sqref="G8"/>
    </sheetView>
  </sheetViews>
  <sheetFormatPr baseColWidth="10" defaultRowHeight="21"/>
  <cols>
    <col min="3" max="3" width="66.28515625" bestFit="1" customWidth="1"/>
    <col min="4" max="4" width="38.140625" bestFit="1" customWidth="1"/>
    <col min="6" max="6" width="29.5703125" customWidth="1"/>
    <col min="10" max="10" width="11.85546875" customWidth="1"/>
    <col min="11" max="11" width="25.5703125" bestFit="1" customWidth="1"/>
    <col min="12" max="12" width="19.42578125" bestFit="1" customWidth="1"/>
    <col min="13" max="13" width="18.5703125" bestFit="1" customWidth="1"/>
    <col min="14" max="14" width="16.85546875" bestFit="1" customWidth="1"/>
    <col min="19" max="19" width="33.140625" style="37" customWidth="1"/>
    <col min="20" max="20" width="30.85546875" style="5" customWidth="1"/>
    <col min="21" max="22" width="16.85546875" style="5" bestFit="1" customWidth="1"/>
    <col min="35" max="35" width="26.85546875" bestFit="1" customWidth="1"/>
    <col min="36" max="36" width="21.85546875" bestFit="1" customWidth="1"/>
    <col min="37" max="37" width="26.140625" bestFit="1" customWidth="1"/>
    <col min="38" max="38" width="21.140625" bestFit="1" customWidth="1"/>
    <col min="44" max="44" width="19" customWidth="1"/>
  </cols>
  <sheetData>
    <row r="1" spans="3:47">
      <c r="AS1" t="s">
        <v>792</v>
      </c>
      <c r="AT1" t="s">
        <v>793</v>
      </c>
      <c r="AU1" t="s">
        <v>794</v>
      </c>
    </row>
    <row r="2" spans="3:47">
      <c r="AI2" t="s">
        <v>779</v>
      </c>
      <c r="AJ2" t="s">
        <v>780</v>
      </c>
      <c r="AK2" t="s">
        <v>781</v>
      </c>
      <c r="AL2" t="s">
        <v>782</v>
      </c>
      <c r="AR2" t="s">
        <v>788</v>
      </c>
      <c r="AS2">
        <v>2305</v>
      </c>
      <c r="AT2">
        <v>1148</v>
      </c>
      <c r="AU2">
        <f>AS2+AT2</f>
        <v>3453</v>
      </c>
    </row>
    <row r="3" spans="3:47" ht="21" customHeight="1">
      <c r="C3" s="10" t="s">
        <v>95</v>
      </c>
      <c r="F3" s="69" t="s">
        <v>222</v>
      </c>
      <c r="G3" s="11"/>
      <c r="I3" s="71" t="s">
        <v>223</v>
      </c>
      <c r="J3" s="72"/>
      <c r="K3" s="72"/>
      <c r="L3" s="12">
        <v>2025</v>
      </c>
      <c r="M3" s="12">
        <v>2026</v>
      </c>
      <c r="N3" s="12" t="s">
        <v>224</v>
      </c>
      <c r="S3" s="35" t="s">
        <v>225</v>
      </c>
      <c r="T3" s="13" t="s">
        <v>226</v>
      </c>
      <c r="U3" s="13">
        <v>2025</v>
      </c>
      <c r="V3" s="13">
        <v>2026</v>
      </c>
      <c r="Z3" s="73" t="s">
        <v>451</v>
      </c>
      <c r="AA3" s="75" t="s">
        <v>712</v>
      </c>
      <c r="AH3">
        <v>2024</v>
      </c>
      <c r="AI3">
        <v>17</v>
      </c>
      <c r="AJ3">
        <v>3</v>
      </c>
      <c r="AK3">
        <v>5</v>
      </c>
      <c r="AL3" s="38">
        <v>1127</v>
      </c>
      <c r="AR3" t="s">
        <v>789</v>
      </c>
      <c r="AS3">
        <v>160</v>
      </c>
      <c r="AT3">
        <v>19</v>
      </c>
      <c r="AU3">
        <f t="shared" ref="AU3:AU5" si="0">AS3+AT3</f>
        <v>179</v>
      </c>
    </row>
    <row r="4" spans="3:47" ht="58.5" hidden="1" customHeight="1">
      <c r="C4" s="10" t="s">
        <v>227</v>
      </c>
      <c r="E4" s="14" t="s">
        <v>228</v>
      </c>
      <c r="F4" s="10" t="s">
        <v>229</v>
      </c>
      <c r="G4" s="10" t="str">
        <f>+CONCATENATE(E4,F4)</f>
        <v>1.1. Gestión Humana</v>
      </c>
      <c r="I4" s="14" t="s">
        <v>230</v>
      </c>
      <c r="J4" s="10" t="s">
        <v>231</v>
      </c>
      <c r="K4" s="10" t="str">
        <f>+CONCATENATE(I4,J4)</f>
        <v>1. Plan estratégico de gestión humana</v>
      </c>
      <c r="L4" s="15">
        <v>860000</v>
      </c>
      <c r="M4" s="15">
        <v>1052000000</v>
      </c>
      <c r="N4" s="15">
        <v>2612000000</v>
      </c>
      <c r="S4" s="35" t="s">
        <v>280</v>
      </c>
      <c r="T4" s="13" t="s">
        <v>281</v>
      </c>
      <c r="U4" s="18" t="s">
        <v>798</v>
      </c>
      <c r="V4" s="19">
        <v>1</v>
      </c>
      <c r="Z4" s="74"/>
      <c r="AA4" s="75"/>
      <c r="AH4">
        <v>2024</v>
      </c>
      <c r="AI4">
        <v>33</v>
      </c>
      <c r="AJ4">
        <v>201</v>
      </c>
      <c r="AK4">
        <v>15</v>
      </c>
      <c r="AL4">
        <v>990</v>
      </c>
      <c r="AR4" t="s">
        <v>790</v>
      </c>
      <c r="AS4">
        <v>72</v>
      </c>
      <c r="AT4">
        <v>4</v>
      </c>
      <c r="AU4">
        <f t="shared" si="0"/>
        <v>76</v>
      </c>
    </row>
    <row r="5" spans="3:47" ht="56.45" hidden="1" customHeight="1">
      <c r="C5" s="10" t="s">
        <v>234</v>
      </c>
      <c r="E5" s="14" t="s">
        <v>235</v>
      </c>
      <c r="F5" s="10" t="s">
        <v>236</v>
      </c>
      <c r="G5" s="10" t="str">
        <f t="shared" ref="G5:G28" si="1">+CONCATENATE(E5,F5)</f>
        <v>1.2. Buen gobierno institucional</v>
      </c>
      <c r="I5" s="14" t="s">
        <v>237</v>
      </c>
      <c r="J5" s="10" t="s">
        <v>238</v>
      </c>
      <c r="K5" s="10" t="str">
        <f t="shared" ref="K5:K22" si="2">+CONCATENATE(I5,J5)</f>
        <v>2. Cultura Legalidad, Transparencia y Buen Actuar</v>
      </c>
      <c r="L5" s="15">
        <v>58261500</v>
      </c>
      <c r="M5" s="15">
        <v>61174575</v>
      </c>
      <c r="N5" s="15">
        <v>223386075</v>
      </c>
      <c r="S5" s="35" t="s">
        <v>266</v>
      </c>
      <c r="T5" s="13" t="s">
        <v>267</v>
      </c>
      <c r="U5" s="13"/>
      <c r="V5" s="13"/>
      <c r="Z5" s="25" t="s">
        <v>61</v>
      </c>
      <c r="AA5" s="34" t="s">
        <v>713</v>
      </c>
      <c r="AI5" s="39">
        <f>AI4+AI3</f>
        <v>50</v>
      </c>
      <c r="AJ5" s="39">
        <f>AJ4+AJ3</f>
        <v>204</v>
      </c>
      <c r="AK5" s="39">
        <f>AK4+AK3</f>
        <v>20</v>
      </c>
      <c r="AL5" s="39">
        <f>AL4+AL3</f>
        <v>2117</v>
      </c>
      <c r="AR5" t="s">
        <v>791</v>
      </c>
      <c r="AS5">
        <v>81</v>
      </c>
      <c r="AT5">
        <v>0</v>
      </c>
      <c r="AU5">
        <f t="shared" si="0"/>
        <v>81</v>
      </c>
    </row>
    <row r="6" spans="3:47" ht="90" hidden="1">
      <c r="C6" s="10" t="s">
        <v>241</v>
      </c>
      <c r="E6" s="14" t="s">
        <v>242</v>
      </c>
      <c r="F6" s="10" t="s">
        <v>243</v>
      </c>
      <c r="G6" s="10" t="str">
        <f t="shared" si="1"/>
        <v>1.3. Aumento y diversificación de fuentes de financiación</v>
      </c>
      <c r="I6" s="14" t="s">
        <v>244</v>
      </c>
      <c r="J6" s="10" t="s">
        <v>245</v>
      </c>
      <c r="K6" s="10" t="str">
        <f t="shared" si="2"/>
        <v xml:space="preserve">3. Generación de nuevos recursos </v>
      </c>
      <c r="L6" s="15">
        <v>85600000</v>
      </c>
      <c r="M6" s="15">
        <v>89880000</v>
      </c>
      <c r="N6" s="15">
        <v>255480000</v>
      </c>
      <c r="S6" s="35" t="s">
        <v>325</v>
      </c>
      <c r="T6" s="13" t="s">
        <v>326</v>
      </c>
      <c r="U6" s="13">
        <v>18</v>
      </c>
      <c r="V6" s="13">
        <v>20</v>
      </c>
      <c r="Z6" s="26" t="s">
        <v>131</v>
      </c>
      <c r="AA6" s="27" t="s">
        <v>714</v>
      </c>
    </row>
    <row r="7" spans="3:47" ht="65.45" customHeight="1">
      <c r="C7" s="10" t="s">
        <v>248</v>
      </c>
      <c r="E7" s="14" t="s">
        <v>249</v>
      </c>
      <c r="F7" s="10" t="s">
        <v>250</v>
      </c>
      <c r="G7" s="10" t="str">
        <f t="shared" si="1"/>
        <v>1.4. Gestión de la infraestructura física
funcional, moderna e innovadora</v>
      </c>
      <c r="I7" s="14" t="s">
        <v>251</v>
      </c>
      <c r="J7" s="10" t="s">
        <v>252</v>
      </c>
      <c r="K7" s="10" t="str">
        <f t="shared" si="2"/>
        <v xml:space="preserve">4. Ampliación y modernización de la Infraestructura física </v>
      </c>
      <c r="L7" s="15">
        <v>3806336000</v>
      </c>
      <c r="M7" s="15">
        <v>4023096320</v>
      </c>
      <c r="N7" s="15">
        <v>23346432320</v>
      </c>
      <c r="S7" s="35" t="s">
        <v>743</v>
      </c>
      <c r="T7" s="13" t="s">
        <v>371</v>
      </c>
      <c r="U7" s="13">
        <v>244</v>
      </c>
      <c r="V7" s="13">
        <v>249</v>
      </c>
      <c r="Z7" s="26" t="s">
        <v>132</v>
      </c>
      <c r="AA7" s="27" t="s">
        <v>714</v>
      </c>
      <c r="AJ7" s="40" t="s">
        <v>783</v>
      </c>
      <c r="AK7" s="40">
        <f>AI5+AK5</f>
        <v>70</v>
      </c>
      <c r="AL7">
        <f>AK7*15%</f>
        <v>10.5</v>
      </c>
      <c r="AM7" s="38">
        <f>AK7+AL7</f>
        <v>80.5</v>
      </c>
    </row>
    <row r="8" spans="3:47" ht="72.95" customHeight="1">
      <c r="C8" s="10" t="s">
        <v>255</v>
      </c>
      <c r="E8" s="14" t="s">
        <v>256</v>
      </c>
      <c r="F8" s="10" t="s">
        <v>257</v>
      </c>
      <c r="G8" s="10" t="str">
        <f t="shared" si="1"/>
        <v>1.5. Gestión de la infraestructura tecnológica</v>
      </c>
      <c r="I8" s="14" t="s">
        <v>258</v>
      </c>
      <c r="J8" s="10" t="s">
        <v>259</v>
      </c>
      <c r="K8" s="10" t="str">
        <f t="shared" si="2"/>
        <v>5. Modernización y renovación de la infraestructura tecnológica</v>
      </c>
      <c r="L8" s="15">
        <v>800000000</v>
      </c>
      <c r="M8" s="15">
        <v>1000000000</v>
      </c>
      <c r="N8" s="15">
        <v>3000000000</v>
      </c>
      <c r="S8" s="35" t="s">
        <v>337</v>
      </c>
      <c r="T8" s="13" t="s">
        <v>338</v>
      </c>
      <c r="U8" s="21">
        <v>4702</v>
      </c>
      <c r="V8" s="21">
        <v>5425</v>
      </c>
      <c r="Z8" s="27" t="s">
        <v>133</v>
      </c>
      <c r="AA8" s="27" t="s">
        <v>715</v>
      </c>
      <c r="AJ8" s="40" t="s">
        <v>784</v>
      </c>
      <c r="AK8" s="40">
        <f>AJ5+AL5</f>
        <v>2321</v>
      </c>
      <c r="AL8">
        <f>AK8*15%</f>
        <v>348.15</v>
      </c>
      <c r="AM8" s="38">
        <f>AK8+AL8</f>
        <v>2669.15</v>
      </c>
    </row>
    <row r="9" spans="3:47" ht="76.5" hidden="1">
      <c r="C9" s="10" t="s">
        <v>262</v>
      </c>
      <c r="E9" s="14" t="s">
        <v>263</v>
      </c>
      <c r="F9" s="10" t="s">
        <v>264</v>
      </c>
      <c r="G9" s="10" t="str">
        <f t="shared" si="1"/>
        <v>1.6. Gestión de la memoria institucional</v>
      </c>
      <c r="I9" s="14" t="s">
        <v>265</v>
      </c>
      <c r="J9" s="10" t="s">
        <v>264</v>
      </c>
      <c r="K9" s="10" t="str">
        <f t="shared" si="2"/>
        <v>6. Gestión de la memoria institucional</v>
      </c>
      <c r="L9" s="15">
        <v>500000000</v>
      </c>
      <c r="M9" s="15">
        <v>500000000</v>
      </c>
      <c r="N9" s="15">
        <v>1000000000</v>
      </c>
      <c r="S9" s="35" t="s">
        <v>246</v>
      </c>
      <c r="T9" s="13" t="s">
        <v>247</v>
      </c>
      <c r="U9" s="18">
        <v>0.92</v>
      </c>
      <c r="V9" s="19">
        <v>0.95</v>
      </c>
      <c r="Z9" s="26" t="s">
        <v>134</v>
      </c>
      <c r="AA9" s="27" t="s">
        <v>715</v>
      </c>
    </row>
    <row r="10" spans="3:47" ht="72.95" hidden="1" customHeight="1">
      <c r="C10" s="10" t="s">
        <v>268</v>
      </c>
      <c r="E10" s="14" t="s">
        <v>269</v>
      </c>
      <c r="F10" s="10" t="s">
        <v>270</v>
      </c>
      <c r="G10" s="10" t="str">
        <f t="shared" si="1"/>
        <v>1.7. Gestión integral de la comunicación</v>
      </c>
      <c r="I10" s="14" t="s">
        <v>271</v>
      </c>
      <c r="J10" s="10" t="s">
        <v>272</v>
      </c>
      <c r="K10" s="10" t="str">
        <f t="shared" si="2"/>
        <v>7.  Plan estratégico de comunicación y mercadeo Institucional</v>
      </c>
      <c r="L10" s="15">
        <v>265000000</v>
      </c>
      <c r="M10" s="15">
        <v>165000000</v>
      </c>
      <c r="N10" s="15">
        <v>545000000</v>
      </c>
      <c r="S10" s="35" t="s">
        <v>273</v>
      </c>
      <c r="T10" s="13" t="s">
        <v>274</v>
      </c>
      <c r="U10" s="21">
        <v>2500</v>
      </c>
      <c r="V10" s="21">
        <v>3052</v>
      </c>
      <c r="Z10" s="26" t="s">
        <v>135</v>
      </c>
      <c r="AA10" s="27" t="s">
        <v>715</v>
      </c>
    </row>
    <row r="11" spans="3:47" ht="44.1" hidden="1" customHeight="1">
      <c r="C11" s="10" t="s">
        <v>275</v>
      </c>
      <c r="E11" s="14" t="s">
        <v>276</v>
      </c>
      <c r="F11" s="10" t="s">
        <v>277</v>
      </c>
      <c r="G11" s="10" t="str">
        <f t="shared" si="1"/>
        <v>2.1. Oferta académica con calidad</v>
      </c>
      <c r="I11" s="14" t="s">
        <v>278</v>
      </c>
      <c r="J11" s="10" t="s">
        <v>279</v>
      </c>
      <c r="K11" s="10" t="str">
        <f t="shared" si="2"/>
        <v>8. Ampliación de la oferta y cobertura académica</v>
      </c>
      <c r="L11" s="15">
        <v>2500000000</v>
      </c>
      <c r="M11" s="15">
        <v>3000000000</v>
      </c>
      <c r="N11" s="15">
        <v>10140800000</v>
      </c>
      <c r="S11" s="35" t="s">
        <v>55</v>
      </c>
      <c r="T11" s="13" t="s">
        <v>343</v>
      </c>
      <c r="U11" s="13" t="s">
        <v>787</v>
      </c>
      <c r="V11" s="13" t="s">
        <v>344</v>
      </c>
      <c r="Z11" s="26" t="s">
        <v>220</v>
      </c>
      <c r="AA11" s="27" t="s">
        <v>716</v>
      </c>
    </row>
    <row r="12" spans="3:47" ht="87.6" hidden="1" customHeight="1">
      <c r="C12" s="10" t="s">
        <v>282</v>
      </c>
      <c r="E12" s="14" t="s">
        <v>283</v>
      </c>
      <c r="F12" s="10" t="s">
        <v>284</v>
      </c>
      <c r="G12" s="10" t="str">
        <f t="shared" si="1"/>
        <v xml:space="preserve">2.2.  Cualificación y desarrollo profesoraladministrativo </v>
      </c>
      <c r="I12" s="14" t="s">
        <v>285</v>
      </c>
      <c r="J12" s="10" t="s">
        <v>286</v>
      </c>
      <c r="K12" s="10" t="str">
        <f t="shared" si="2"/>
        <v>9.  Fortalecimiento de la calidad académica de los programas</v>
      </c>
      <c r="L12" s="15">
        <v>2100000000</v>
      </c>
      <c r="M12" s="15">
        <v>2800000000</v>
      </c>
      <c r="N12" s="15">
        <v>11550000000</v>
      </c>
      <c r="S12" s="35" t="s">
        <v>53</v>
      </c>
      <c r="T12" s="13" t="s">
        <v>343</v>
      </c>
      <c r="U12" s="13" t="s">
        <v>786</v>
      </c>
      <c r="V12" s="13" t="s">
        <v>344</v>
      </c>
      <c r="Z12" s="26" t="s">
        <v>61</v>
      </c>
      <c r="AA12" s="27" t="s">
        <v>713</v>
      </c>
    </row>
    <row r="13" spans="3:47" ht="29.45" hidden="1" customHeight="1">
      <c r="C13" s="10" t="s">
        <v>289</v>
      </c>
      <c r="E13" s="14" t="s">
        <v>290</v>
      </c>
      <c r="F13" s="10" t="s">
        <v>291</v>
      </c>
      <c r="G13" s="10" t="str">
        <f t="shared" si="1"/>
        <v>2.3.  Educación inclusiva</v>
      </c>
      <c r="I13" s="14" t="s">
        <v>292</v>
      </c>
      <c r="J13" s="10" t="s">
        <v>293</v>
      </c>
      <c r="K13" s="10" t="str">
        <f t="shared" si="2"/>
        <v>10. Plan de acreditación institucional y de programas</v>
      </c>
      <c r="L13" s="15">
        <v>1500000000</v>
      </c>
      <c r="M13" s="15">
        <v>2000000000</v>
      </c>
      <c r="N13" s="15">
        <v>5700000000</v>
      </c>
      <c r="S13" s="35" t="s">
        <v>442</v>
      </c>
      <c r="T13" s="13" t="s">
        <v>221</v>
      </c>
      <c r="U13" s="13">
        <v>900</v>
      </c>
      <c r="V13" s="21">
        <v>1200</v>
      </c>
      <c r="Z13" s="26" t="s">
        <v>452</v>
      </c>
    </row>
    <row r="14" spans="3:47" ht="126" hidden="1">
      <c r="C14" s="10" t="s">
        <v>296</v>
      </c>
      <c r="E14" s="14" t="s">
        <v>297</v>
      </c>
      <c r="F14" s="10" t="s">
        <v>298</v>
      </c>
      <c r="G14" s="10" t="str">
        <f t="shared" si="1"/>
        <v>2.4. Transformación curricular</v>
      </c>
      <c r="I14" s="14" t="s">
        <v>299</v>
      </c>
      <c r="J14" s="10" t="s">
        <v>300</v>
      </c>
      <c r="K14" s="10" t="str">
        <f t="shared" si="2"/>
        <v>11. Relacionamiento interinstitucional</v>
      </c>
      <c r="L14" s="15">
        <v>200000000</v>
      </c>
      <c r="M14" s="15">
        <v>220000000</v>
      </c>
      <c r="N14" s="15">
        <v>670000000</v>
      </c>
      <c r="S14" s="35" t="s">
        <v>379</v>
      </c>
      <c r="T14" s="13" t="s">
        <v>380</v>
      </c>
      <c r="U14" s="13">
        <v>2</v>
      </c>
      <c r="V14" s="13">
        <v>6</v>
      </c>
      <c r="Z14" s="26" t="s">
        <v>81</v>
      </c>
    </row>
    <row r="15" spans="3:47" ht="168" hidden="1">
      <c r="C15" s="10" t="s">
        <v>303</v>
      </c>
      <c r="E15" s="14" t="s">
        <v>304</v>
      </c>
      <c r="F15" s="10" t="s">
        <v>305</v>
      </c>
      <c r="G15" s="10" t="str">
        <f t="shared" si="1"/>
        <v xml:space="preserve">2.5. Acreditación de programas e institucional </v>
      </c>
      <c r="I15" s="14" t="s">
        <v>306</v>
      </c>
      <c r="J15" s="10" t="s">
        <v>307</v>
      </c>
      <c r="K15" s="10" t="str">
        <f t="shared" si="2"/>
        <v>12. Lenguas Umayor</v>
      </c>
      <c r="L15" s="15">
        <v>200000000</v>
      </c>
      <c r="M15" s="15">
        <v>200000000</v>
      </c>
      <c r="N15" s="15">
        <v>400000000</v>
      </c>
      <c r="S15" s="35" t="s">
        <v>406</v>
      </c>
      <c r="T15" s="13" t="s">
        <v>407</v>
      </c>
      <c r="U15" s="19">
        <v>1</v>
      </c>
      <c r="V15" s="19">
        <v>1</v>
      </c>
      <c r="Z15" s="26" t="s">
        <v>453</v>
      </c>
    </row>
    <row r="16" spans="3:47" ht="150" hidden="1">
      <c r="C16" s="10" t="s">
        <v>309</v>
      </c>
      <c r="E16" s="14" t="s">
        <v>310</v>
      </c>
      <c r="F16" s="10" t="s">
        <v>311</v>
      </c>
      <c r="G16" s="10" t="str">
        <f t="shared" si="1"/>
        <v>3.1. Visibilización nacional e internacional
(Umayor hacia el mundo)</v>
      </c>
      <c r="I16" s="14" t="s">
        <v>312</v>
      </c>
      <c r="J16" s="10" t="s">
        <v>313</v>
      </c>
      <c r="K16" s="10" t="str">
        <f t="shared" si="2"/>
        <v>13. Relacionamiento egresados graduados y no graduados</v>
      </c>
      <c r="L16" s="15">
        <v>10000000</v>
      </c>
      <c r="M16" s="15">
        <v>12000000</v>
      </c>
      <c r="N16" s="15">
        <v>72000000</v>
      </c>
      <c r="S16" s="35" t="s">
        <v>408</v>
      </c>
      <c r="T16" s="13" t="s">
        <v>409</v>
      </c>
      <c r="U16" s="19">
        <v>0.75</v>
      </c>
      <c r="V16" s="19">
        <v>1</v>
      </c>
      <c r="Z16" s="26" t="s">
        <v>61</v>
      </c>
    </row>
    <row r="17" spans="2:64" ht="165" hidden="1">
      <c r="E17" s="14" t="s">
        <v>315</v>
      </c>
      <c r="F17" s="10" t="s">
        <v>316</v>
      </c>
      <c r="G17" s="10" t="str">
        <f t="shared" si="1"/>
        <v>3.2. Multilingüismo Umayor</v>
      </c>
      <c r="I17" s="14" t="s">
        <v>317</v>
      </c>
      <c r="J17" s="10" t="s">
        <v>318</v>
      </c>
      <c r="K17" s="10" t="str">
        <f t="shared" si="2"/>
        <v>14. Fortalecimiento del sistema institucional de la investigación</v>
      </c>
      <c r="L17" s="15">
        <v>140000000</v>
      </c>
      <c r="M17" s="15">
        <v>165000000</v>
      </c>
      <c r="N17" s="15">
        <v>430000000</v>
      </c>
      <c r="S17" s="35" t="s">
        <v>413</v>
      </c>
      <c r="T17" s="13" t="s">
        <v>414</v>
      </c>
      <c r="U17" s="45">
        <v>10</v>
      </c>
      <c r="V17" s="13">
        <v>12</v>
      </c>
      <c r="Z17" s="26" t="s">
        <v>454</v>
      </c>
    </row>
    <row r="18" spans="2:64" ht="105" hidden="1">
      <c r="E18" s="14" t="s">
        <v>321</v>
      </c>
      <c r="F18" s="10" t="s">
        <v>322</v>
      </c>
      <c r="G18" s="10" t="str">
        <f t="shared" si="1"/>
        <v>3.3. Movilidad nacional e internacional en doble vía</v>
      </c>
      <c r="I18" s="14" t="s">
        <v>323</v>
      </c>
      <c r="J18" s="10" t="s">
        <v>324</v>
      </c>
      <c r="K18" s="10" t="str">
        <f t="shared" si="2"/>
        <v>15. Plan estratégico de permanencia y graduación</v>
      </c>
      <c r="L18" s="15">
        <v>276000000</v>
      </c>
      <c r="M18" s="15">
        <v>342000000</v>
      </c>
      <c r="N18" s="15">
        <v>1198000000</v>
      </c>
      <c r="S18" s="35" t="s">
        <v>294</v>
      </c>
      <c r="T18" s="13" t="s">
        <v>295</v>
      </c>
      <c r="U18" s="19">
        <v>0.9</v>
      </c>
      <c r="V18" s="19">
        <v>1</v>
      </c>
      <c r="Z18" s="26" t="s">
        <v>455</v>
      </c>
    </row>
    <row r="19" spans="2:64" ht="60" hidden="1">
      <c r="E19" s="14" t="s">
        <v>327</v>
      </c>
      <c r="F19" s="10" t="s">
        <v>328</v>
      </c>
      <c r="G19" s="10" t="str">
        <f t="shared" si="1"/>
        <v>3.4. Internacionalización del currículo</v>
      </c>
      <c r="I19" s="14" t="s">
        <v>329</v>
      </c>
      <c r="J19" s="10" t="s">
        <v>330</v>
      </c>
      <c r="K19" s="10" t="str">
        <f t="shared" si="2"/>
        <v>16. Calidad de vida y estilo saludable</v>
      </c>
      <c r="L19" s="15">
        <v>140000000</v>
      </c>
      <c r="M19" s="15">
        <v>150000000</v>
      </c>
      <c r="N19" s="15">
        <v>510000000</v>
      </c>
      <c r="S19" s="35" t="s">
        <v>402</v>
      </c>
      <c r="T19" s="13" t="s">
        <v>403</v>
      </c>
      <c r="U19" s="13">
        <v>2</v>
      </c>
      <c r="V19" s="13"/>
      <c r="Z19" s="26" t="s">
        <v>78</v>
      </c>
    </row>
    <row r="20" spans="2:64" ht="105" hidden="1">
      <c r="E20" s="14" t="s">
        <v>333</v>
      </c>
      <c r="F20" s="10" t="s">
        <v>334</v>
      </c>
      <c r="G20" s="10" t="str">
        <f t="shared" si="1"/>
        <v>3.5. Relacionamiento con graduados</v>
      </c>
      <c r="I20" s="14" t="s">
        <v>335</v>
      </c>
      <c r="J20" s="10" t="s">
        <v>336</v>
      </c>
      <c r="K20" s="10" t="str">
        <f t="shared" si="2"/>
        <v>17. Cultura, Deporte y Recreación Umayor</v>
      </c>
      <c r="L20" s="15">
        <v>80000000</v>
      </c>
      <c r="M20" s="15">
        <v>100000000</v>
      </c>
      <c r="N20" s="15">
        <v>310000000</v>
      </c>
      <c r="S20" s="35" t="s">
        <v>97</v>
      </c>
      <c r="T20" s="13" t="s">
        <v>314</v>
      </c>
      <c r="U20" s="19">
        <v>0.75</v>
      </c>
      <c r="V20" s="19">
        <v>1</v>
      </c>
      <c r="Z20" s="26" t="s">
        <v>456</v>
      </c>
    </row>
    <row r="21" spans="2:64" ht="105" hidden="1">
      <c r="E21" s="14" t="s">
        <v>339</v>
      </c>
      <c r="F21" s="10" t="s">
        <v>340</v>
      </c>
      <c r="G21" s="10" t="str">
        <f t="shared" si="1"/>
        <v>4.1.  Fortalecimiento y Acompañamiento Investigativo</v>
      </c>
      <c r="I21" s="14" t="s">
        <v>341</v>
      </c>
      <c r="J21" s="10" t="s">
        <v>342</v>
      </c>
      <c r="K21" s="10" t="str">
        <f t="shared" si="2"/>
        <v>18. Responsabilidad ambiental Umayor</v>
      </c>
      <c r="L21" s="15">
        <v>120000000</v>
      </c>
      <c r="M21" s="15">
        <v>60000000</v>
      </c>
      <c r="N21" s="15">
        <v>300000000</v>
      </c>
      <c r="S21" s="35" t="s">
        <v>232</v>
      </c>
      <c r="T21" s="13" t="s">
        <v>233</v>
      </c>
      <c r="U21" s="16">
        <v>0.8</v>
      </c>
      <c r="V21" s="17">
        <v>1</v>
      </c>
      <c r="Z21" s="26" t="s">
        <v>457</v>
      </c>
    </row>
    <row r="22" spans="2:64" ht="120" hidden="1">
      <c r="E22" s="14" t="s">
        <v>345</v>
      </c>
      <c r="F22" s="10" t="s">
        <v>346</v>
      </c>
      <c r="G22" s="10" t="str">
        <f t="shared" si="1"/>
        <v>4.2. Fomento a la Creación Artística, Desarrollo
Tecnológico y la Innovación.</v>
      </c>
      <c r="I22" s="14" t="s">
        <v>347</v>
      </c>
      <c r="J22" s="10" t="s">
        <v>348</v>
      </c>
      <c r="K22" s="10" t="str">
        <f t="shared" si="2"/>
        <v>19. Responsabilidad social Umayor</v>
      </c>
      <c r="L22" s="15">
        <v>80000000</v>
      </c>
      <c r="M22" s="15">
        <v>90000000</v>
      </c>
      <c r="N22" s="15">
        <v>300000000</v>
      </c>
      <c r="S22" s="35" t="s">
        <v>96</v>
      </c>
      <c r="T22" s="13" t="s">
        <v>308</v>
      </c>
      <c r="U22" s="19">
        <v>0.75</v>
      </c>
      <c r="V22" s="19">
        <v>1</v>
      </c>
      <c r="Z22" s="26" t="s">
        <v>458</v>
      </c>
      <c r="BK22" s="22">
        <v>0.33329999999999999</v>
      </c>
      <c r="BL22">
        <v>100</v>
      </c>
    </row>
    <row r="23" spans="2:64" ht="105" hidden="1">
      <c r="E23" s="14" t="s">
        <v>349</v>
      </c>
      <c r="F23" s="10" t="s">
        <v>350</v>
      </c>
      <c r="G23" s="10" t="str">
        <f t="shared" si="1"/>
        <v>4.3. Visibilización del Impacto de la
Investigación</v>
      </c>
      <c r="S23" s="35" t="s">
        <v>436</v>
      </c>
      <c r="T23" s="13" t="s">
        <v>437</v>
      </c>
      <c r="U23" s="19">
        <v>0.7</v>
      </c>
      <c r="V23" s="19">
        <v>1</v>
      </c>
      <c r="Z23" s="26" t="s">
        <v>459</v>
      </c>
      <c r="BK23" s="23">
        <v>0.87</v>
      </c>
      <c r="BL23">
        <f>+BK23*BK22/BL22</f>
        <v>2.8997099999999998E-3</v>
      </c>
    </row>
    <row r="24" spans="2:64" ht="75" hidden="1">
      <c r="E24" s="14" t="s">
        <v>353</v>
      </c>
      <c r="F24" s="10" t="s">
        <v>354</v>
      </c>
      <c r="G24" s="10" t="str">
        <f t="shared" si="1"/>
        <v>5.1. Programa Permanencia y Graduación</v>
      </c>
      <c r="S24" s="35" t="s">
        <v>439</v>
      </c>
      <c r="T24" s="13" t="s">
        <v>440</v>
      </c>
      <c r="U24" s="19">
        <v>0.8</v>
      </c>
      <c r="V24" s="19">
        <v>1</v>
      </c>
      <c r="Z24" s="26" t="s">
        <v>460</v>
      </c>
    </row>
    <row r="25" spans="2:64" ht="150" hidden="1">
      <c r="E25" s="14" t="s">
        <v>357</v>
      </c>
      <c r="F25" s="10" t="s">
        <v>358</v>
      </c>
      <c r="G25" s="10" t="str">
        <f t="shared" si="1"/>
        <v>5.2. Calidad de vida Umayor</v>
      </c>
      <c r="S25" s="36" t="s">
        <v>363</v>
      </c>
      <c r="T25" s="13" t="s">
        <v>364</v>
      </c>
      <c r="U25" s="19">
        <v>0.6</v>
      </c>
      <c r="V25" s="19">
        <v>1</v>
      </c>
      <c r="Z25" s="26" t="s">
        <v>461</v>
      </c>
    </row>
    <row r="26" spans="2:64" ht="225" hidden="1">
      <c r="E26" s="14" t="s">
        <v>361</v>
      </c>
      <c r="F26" s="10" t="s">
        <v>362</v>
      </c>
      <c r="G26" s="10" t="str">
        <f t="shared" si="1"/>
        <v>5.3. Inclusión y equidad Umayor</v>
      </c>
      <c r="S26" s="36" t="s">
        <v>419</v>
      </c>
      <c r="T26" s="13" t="s">
        <v>420</v>
      </c>
      <c r="U26" s="19">
        <v>0.95</v>
      </c>
      <c r="V26" s="19">
        <v>1</v>
      </c>
      <c r="Z26" s="26" t="s">
        <v>462</v>
      </c>
    </row>
    <row r="27" spans="2:64" ht="105" hidden="1">
      <c r="E27" s="14" t="s">
        <v>365</v>
      </c>
      <c r="F27" s="10" t="s">
        <v>366</v>
      </c>
      <c r="G27" s="10" t="str">
        <f>+CONCATENATE(E27,F27)</f>
        <v xml:space="preserve">5.4.  Cultura, Deporte y Recreación Umayor </v>
      </c>
      <c r="S27" s="36" t="s">
        <v>239</v>
      </c>
      <c r="T27" s="13" t="s">
        <v>240</v>
      </c>
      <c r="U27" s="16">
        <v>0.6</v>
      </c>
      <c r="V27" s="17">
        <v>1</v>
      </c>
      <c r="Z27" s="26" t="s">
        <v>78</v>
      </c>
    </row>
    <row r="28" spans="2:64" ht="105" hidden="1">
      <c r="E28" s="14" t="s">
        <v>369</v>
      </c>
      <c r="F28" s="10" t="s">
        <v>370</v>
      </c>
      <c r="G28" s="10" t="str">
        <f t="shared" si="1"/>
        <v>6.1. Responsabilidad social</v>
      </c>
      <c r="S28" s="36" t="s">
        <v>319</v>
      </c>
      <c r="T28" s="13" t="s">
        <v>320</v>
      </c>
      <c r="U28" s="19">
        <v>0.9</v>
      </c>
      <c r="V28" s="19">
        <v>1</v>
      </c>
      <c r="Z28" s="26" t="s">
        <v>459</v>
      </c>
    </row>
    <row r="29" spans="2:64" ht="63">
      <c r="S29" s="36" t="s">
        <v>411</v>
      </c>
      <c r="T29" s="13" t="s">
        <v>412</v>
      </c>
      <c r="U29" s="19">
        <v>1</v>
      </c>
      <c r="V29" s="19">
        <v>1</v>
      </c>
      <c r="Z29" s="26" t="s">
        <v>460</v>
      </c>
    </row>
    <row r="30" spans="2:64" ht="150">
      <c r="S30" s="36" t="s">
        <v>430</v>
      </c>
      <c r="T30" s="13" t="s">
        <v>431</v>
      </c>
      <c r="U30" s="13" t="s">
        <v>795</v>
      </c>
      <c r="V30" s="13" t="s">
        <v>432</v>
      </c>
      <c r="Z30" s="26" t="s">
        <v>461</v>
      </c>
    </row>
    <row r="31" spans="2:64" ht="182.45" customHeight="1">
      <c r="K31" t="s">
        <v>228</v>
      </c>
      <c r="S31" s="36" t="s">
        <v>434</v>
      </c>
      <c r="T31" s="13" t="s">
        <v>435</v>
      </c>
      <c r="U31" s="13" t="s">
        <v>796</v>
      </c>
      <c r="V31" s="13" t="s">
        <v>432</v>
      </c>
      <c r="Z31" s="26" t="s">
        <v>463</v>
      </c>
    </row>
    <row r="32" spans="2:64" ht="105">
      <c r="B32" s="71" t="s">
        <v>378</v>
      </c>
      <c r="C32" s="72"/>
      <c r="D32" s="72"/>
      <c r="E32" s="72"/>
      <c r="K32" t="s">
        <v>235</v>
      </c>
      <c r="S32" s="36" t="s">
        <v>367</v>
      </c>
      <c r="T32" s="13" t="s">
        <v>368</v>
      </c>
      <c r="U32" s="13">
        <v>53</v>
      </c>
      <c r="V32" s="13">
        <v>55</v>
      </c>
      <c r="Z32" s="26" t="s">
        <v>78</v>
      </c>
    </row>
    <row r="33" spans="2:26" ht="84">
      <c r="B33" s="1" t="s">
        <v>230</v>
      </c>
      <c r="C33" s="10" t="s">
        <v>381</v>
      </c>
      <c r="D33" s="10" t="str">
        <f t="shared" ref="D33:D38" si="3">+CONCATENATE(+B33,C33)</f>
        <v>1. Modernización y desarrollo institucional</v>
      </c>
      <c r="E33" s="10"/>
      <c r="K33" t="s">
        <v>242</v>
      </c>
      <c r="S33" s="36" t="s">
        <v>287</v>
      </c>
      <c r="T33" s="13" t="s">
        <v>288</v>
      </c>
      <c r="U33" s="19">
        <v>0.85</v>
      </c>
      <c r="V33" s="19">
        <v>1</v>
      </c>
      <c r="Z33" s="26" t="s">
        <v>464</v>
      </c>
    </row>
    <row r="34" spans="2:26" ht="63">
      <c r="B34" s="1" t="s">
        <v>237</v>
      </c>
      <c r="C34" s="10" t="s">
        <v>384</v>
      </c>
      <c r="D34" s="10" t="str">
        <f t="shared" si="3"/>
        <v>2. Cobertura con calidad educativa equidad e inclusión social</v>
      </c>
      <c r="E34" s="10"/>
      <c r="K34" t="s">
        <v>249</v>
      </c>
      <c r="S34" s="36" t="s">
        <v>372</v>
      </c>
      <c r="T34" s="13" t="s">
        <v>373</v>
      </c>
      <c r="U34" s="13">
        <v>12</v>
      </c>
      <c r="V34" s="13">
        <v>18</v>
      </c>
      <c r="Z34" s="26" t="s">
        <v>460</v>
      </c>
    </row>
    <row r="35" spans="2:26" ht="150">
      <c r="B35" s="1" t="s">
        <v>244</v>
      </c>
      <c r="C35" s="10" t="s">
        <v>388</v>
      </c>
      <c r="D35" s="10" t="str">
        <f t="shared" si="3"/>
        <v>3. La Umayor y su relación con el entorno nacional e internacional</v>
      </c>
      <c r="E35" s="10"/>
      <c r="K35" t="s">
        <v>256</v>
      </c>
      <c r="S35" s="36" t="s">
        <v>355</v>
      </c>
      <c r="T35" s="13" t="s">
        <v>356</v>
      </c>
      <c r="U35" s="13">
        <v>8</v>
      </c>
      <c r="V35" s="13">
        <v>12</v>
      </c>
      <c r="Z35" s="26" t="s">
        <v>465</v>
      </c>
    </row>
    <row r="36" spans="2:26" ht="63">
      <c r="B36" s="1" t="s">
        <v>251</v>
      </c>
      <c r="C36" s="10" t="s">
        <v>391</v>
      </c>
      <c r="D36" s="10" t="str">
        <f t="shared" si="3"/>
        <v>4. Investigación, desarrollo tecnológico e innovación</v>
      </c>
      <c r="E36" s="10"/>
      <c r="K36" t="s">
        <v>263</v>
      </c>
      <c r="S36" s="36" t="s">
        <v>444</v>
      </c>
      <c r="T36" s="13" t="s">
        <v>445</v>
      </c>
      <c r="U36" s="13">
        <v>30</v>
      </c>
      <c r="V36" s="13">
        <v>40</v>
      </c>
      <c r="Z36" s="26" t="s">
        <v>466</v>
      </c>
    </row>
    <row r="37" spans="2:26" ht="168">
      <c r="B37" s="1" t="s">
        <v>258</v>
      </c>
      <c r="C37" s="10" t="s">
        <v>394</v>
      </c>
      <c r="D37" s="10" t="str">
        <f t="shared" si="3"/>
        <v>5. Bienestar institucional</v>
      </c>
      <c r="E37" s="10"/>
      <c r="K37" t="s">
        <v>269</v>
      </c>
      <c r="S37" s="36" t="s">
        <v>395</v>
      </c>
      <c r="T37" s="13" t="s">
        <v>396</v>
      </c>
      <c r="U37" s="13">
        <v>5</v>
      </c>
      <c r="V37" s="13">
        <v>5</v>
      </c>
      <c r="Z37" s="26" t="s">
        <v>78</v>
      </c>
    </row>
    <row r="38" spans="2:26" ht="150">
      <c r="B38" s="1" t="s">
        <v>265</v>
      </c>
      <c r="C38" s="10" t="s">
        <v>397</v>
      </c>
      <c r="D38" s="10" t="str">
        <f t="shared" si="3"/>
        <v>6.  Desarrollo sostenible</v>
      </c>
      <c r="E38" s="10"/>
      <c r="K38" t="s">
        <v>276</v>
      </c>
      <c r="S38" s="36" t="s">
        <v>301</v>
      </c>
      <c r="T38" s="13" t="s">
        <v>302</v>
      </c>
      <c r="U38" s="19">
        <v>0.9</v>
      </c>
      <c r="V38" s="19">
        <v>1</v>
      </c>
      <c r="Z38" s="26" t="s">
        <v>467</v>
      </c>
    </row>
    <row r="39" spans="2:26" ht="315">
      <c r="K39" t="s">
        <v>283</v>
      </c>
      <c r="S39" s="36" t="s">
        <v>253</v>
      </c>
      <c r="T39" s="13" t="s">
        <v>254</v>
      </c>
      <c r="U39" s="18">
        <v>0.7</v>
      </c>
      <c r="V39" s="19">
        <v>1</v>
      </c>
      <c r="Z39" s="26" t="s">
        <v>468</v>
      </c>
    </row>
    <row r="40" spans="2:26" ht="84">
      <c r="K40" t="s">
        <v>290</v>
      </c>
      <c r="S40" s="36" t="s">
        <v>416</v>
      </c>
      <c r="T40" s="13" t="s">
        <v>417</v>
      </c>
      <c r="U40" s="19">
        <v>1</v>
      </c>
      <c r="V40" s="19">
        <v>1</v>
      </c>
      <c r="Z40" s="26" t="s">
        <v>469</v>
      </c>
    </row>
    <row r="41" spans="2:26" ht="126">
      <c r="K41" t="s">
        <v>297</v>
      </c>
      <c r="S41" s="36" t="s">
        <v>392</v>
      </c>
      <c r="T41" s="13" t="s">
        <v>393</v>
      </c>
      <c r="U41" s="19">
        <v>0.7</v>
      </c>
      <c r="V41" s="19">
        <v>1</v>
      </c>
      <c r="Z41" s="26" t="s">
        <v>470</v>
      </c>
    </row>
    <row r="42" spans="2:26" ht="105">
      <c r="K42" t="s">
        <v>304</v>
      </c>
      <c r="S42" s="36" t="s">
        <v>389</v>
      </c>
      <c r="T42" s="13" t="s">
        <v>390</v>
      </c>
      <c r="U42" s="19">
        <v>0.75</v>
      </c>
      <c r="V42" s="19">
        <v>1</v>
      </c>
      <c r="Z42" s="26" t="s">
        <v>460</v>
      </c>
    </row>
    <row r="43" spans="2:26" ht="120">
      <c r="K43" t="s">
        <v>310</v>
      </c>
      <c r="S43" s="36" t="s">
        <v>398</v>
      </c>
      <c r="T43" s="13" t="s">
        <v>399</v>
      </c>
      <c r="U43" s="19">
        <v>0.6</v>
      </c>
      <c r="V43" s="19">
        <v>1</v>
      </c>
      <c r="Z43" s="26" t="s">
        <v>79</v>
      </c>
    </row>
    <row r="44" spans="2:26" ht="225">
      <c r="C44" s="24" t="s">
        <v>410</v>
      </c>
      <c r="K44" t="s">
        <v>315</v>
      </c>
      <c r="S44" s="36" t="s">
        <v>351</v>
      </c>
      <c r="T44" s="13" t="s">
        <v>352</v>
      </c>
      <c r="U44" s="13">
        <v>3</v>
      </c>
      <c r="V44" s="13">
        <v>4</v>
      </c>
      <c r="Z44" s="26" t="s">
        <v>462</v>
      </c>
    </row>
    <row r="45" spans="2:26" ht="126">
      <c r="C45" s="10" t="s">
        <v>90</v>
      </c>
      <c r="K45" t="s">
        <v>321</v>
      </c>
      <c r="S45" s="36" t="s">
        <v>421</v>
      </c>
      <c r="T45" s="13" t="s">
        <v>422</v>
      </c>
      <c r="U45" s="19">
        <v>0.23</v>
      </c>
      <c r="V45" s="19">
        <v>0.25</v>
      </c>
      <c r="Z45" s="26" t="s">
        <v>78</v>
      </c>
    </row>
    <row r="46" spans="2:26" ht="126">
      <c r="C46" s="10" t="s">
        <v>415</v>
      </c>
      <c r="K46" t="s">
        <v>327</v>
      </c>
      <c r="S46" s="36" t="s">
        <v>425</v>
      </c>
      <c r="T46" s="13" t="s">
        <v>422</v>
      </c>
      <c r="U46" s="19">
        <v>0.2</v>
      </c>
      <c r="V46" s="19">
        <v>0.22</v>
      </c>
      <c r="Z46" s="26" t="s">
        <v>471</v>
      </c>
    </row>
    <row r="47" spans="2:26" ht="126">
      <c r="C47" s="10" t="s">
        <v>418</v>
      </c>
      <c r="K47">
        <v>9</v>
      </c>
      <c r="L47">
        <v>100</v>
      </c>
      <c r="S47" s="36" t="s">
        <v>423</v>
      </c>
      <c r="T47" s="13" t="s">
        <v>424</v>
      </c>
      <c r="U47" s="19">
        <v>0.22</v>
      </c>
      <c r="V47" s="19">
        <v>0.24</v>
      </c>
      <c r="Z47" s="26" t="s">
        <v>472</v>
      </c>
    </row>
    <row r="48" spans="2:26" ht="84">
      <c r="C48" s="10" t="s">
        <v>92</v>
      </c>
      <c r="K48" t="s">
        <v>339</v>
      </c>
      <c r="S48" s="36" t="s">
        <v>374</v>
      </c>
      <c r="T48" s="41" t="s">
        <v>375</v>
      </c>
      <c r="U48" s="13">
        <v>81</v>
      </c>
      <c r="V48" s="13"/>
      <c r="Z48" s="26" t="s">
        <v>473</v>
      </c>
    </row>
    <row r="49" spans="3:26" ht="120">
      <c r="C49" s="10" t="s">
        <v>93</v>
      </c>
      <c r="K49" t="s">
        <v>345</v>
      </c>
      <c r="S49" s="36" t="s">
        <v>376</v>
      </c>
      <c r="T49" s="41" t="s">
        <v>377</v>
      </c>
      <c r="U49" s="13">
        <v>2669</v>
      </c>
      <c r="V49" s="13"/>
      <c r="Z49" s="26" t="s">
        <v>79</v>
      </c>
    </row>
    <row r="50" spans="3:26" ht="105">
      <c r="C50" s="10" t="s">
        <v>144</v>
      </c>
      <c r="K50" t="s">
        <v>349</v>
      </c>
      <c r="S50" s="36" t="s">
        <v>260</v>
      </c>
      <c r="T50" s="13" t="s">
        <v>261</v>
      </c>
      <c r="U50" s="20">
        <v>850000000</v>
      </c>
      <c r="V50" s="20">
        <v>900000000</v>
      </c>
      <c r="Z50" s="26" t="s">
        <v>474</v>
      </c>
    </row>
    <row r="51" spans="3:26" ht="105">
      <c r="C51" s="10" t="s">
        <v>150</v>
      </c>
      <c r="K51" t="s">
        <v>353</v>
      </c>
      <c r="S51" s="36" t="s">
        <v>426</v>
      </c>
      <c r="T51" s="13" t="s">
        <v>427</v>
      </c>
      <c r="U51" s="13" t="s">
        <v>797</v>
      </c>
      <c r="V51" s="13" t="s">
        <v>428</v>
      </c>
      <c r="Z51" s="26" t="s">
        <v>475</v>
      </c>
    </row>
    <row r="52" spans="3:26" ht="150">
      <c r="C52" s="10" t="s">
        <v>429</v>
      </c>
      <c r="K52" t="s">
        <v>357</v>
      </c>
      <c r="S52" s="36" t="s">
        <v>404</v>
      </c>
      <c r="T52" s="13" t="s">
        <v>405</v>
      </c>
      <c r="U52" s="13" t="s">
        <v>387</v>
      </c>
      <c r="V52" s="13">
        <v>1</v>
      </c>
      <c r="Z52" s="26" t="s">
        <v>61</v>
      </c>
    </row>
    <row r="53" spans="3:26" ht="126">
      <c r="C53" s="10" t="s">
        <v>433</v>
      </c>
      <c r="K53" t="s">
        <v>361</v>
      </c>
      <c r="S53" s="36" t="s">
        <v>382</v>
      </c>
      <c r="T53" s="13" t="s">
        <v>383</v>
      </c>
      <c r="U53" s="13">
        <v>4</v>
      </c>
      <c r="V53" s="13">
        <v>6</v>
      </c>
      <c r="Z53" s="26" t="s">
        <v>72</v>
      </c>
    </row>
    <row r="54" spans="3:26" ht="42">
      <c r="C54" s="10" t="s">
        <v>88</v>
      </c>
      <c r="K54" t="s">
        <v>365</v>
      </c>
      <c r="S54" s="36" t="s">
        <v>331</v>
      </c>
      <c r="T54" s="13" t="s">
        <v>332</v>
      </c>
      <c r="U54" s="13">
        <v>1</v>
      </c>
      <c r="V54" s="13">
        <v>2</v>
      </c>
      <c r="Z54" s="26" t="s">
        <v>74</v>
      </c>
    </row>
    <row r="55" spans="3:26" ht="105">
      <c r="C55" s="10" t="s">
        <v>438</v>
      </c>
      <c r="K55" t="s">
        <v>369</v>
      </c>
      <c r="S55" s="36" t="s">
        <v>385</v>
      </c>
      <c r="T55" s="13" t="s">
        <v>386</v>
      </c>
      <c r="U55" s="13">
        <v>1</v>
      </c>
      <c r="V55" s="13" t="s">
        <v>387</v>
      </c>
      <c r="Z55" s="26" t="s">
        <v>73</v>
      </c>
    </row>
    <row r="56" spans="3:26" ht="63">
      <c r="C56" s="10" t="s">
        <v>441</v>
      </c>
      <c r="S56" s="36" t="s">
        <v>359</v>
      </c>
      <c r="T56" s="13" t="s">
        <v>360</v>
      </c>
      <c r="U56" s="13">
        <v>2</v>
      </c>
      <c r="V56" s="13"/>
      <c r="Z56" s="26" t="s">
        <v>71</v>
      </c>
    </row>
    <row r="57" spans="3:26" ht="63">
      <c r="C57" s="10" t="s">
        <v>443</v>
      </c>
      <c r="S57" s="36" t="s">
        <v>400</v>
      </c>
      <c r="T57" s="13" t="s">
        <v>401</v>
      </c>
      <c r="U57" s="13">
        <v>3</v>
      </c>
      <c r="V57" s="13">
        <v>3</v>
      </c>
      <c r="Z57" s="26" t="s">
        <v>72</v>
      </c>
    </row>
    <row r="58" spans="3:26" ht="30">
      <c r="C58" s="10" t="s">
        <v>176</v>
      </c>
      <c r="K58">
        <v>2</v>
      </c>
      <c r="L58" s="57"/>
      <c r="S58" s="36"/>
      <c r="T58" s="13"/>
      <c r="U58" s="13"/>
      <c r="V58" s="13"/>
      <c r="Z58" s="26" t="s">
        <v>74</v>
      </c>
    </row>
    <row r="59" spans="3:26" ht="45">
      <c r="C59" s="10" t="s">
        <v>85</v>
      </c>
      <c r="S59" s="35"/>
      <c r="T59" s="13"/>
      <c r="U59" s="13"/>
      <c r="V59" s="13"/>
      <c r="Z59" s="26" t="s">
        <v>73</v>
      </c>
    </row>
    <row r="60" spans="3:26" ht="210">
      <c r="C60" s="10" t="s">
        <v>147</v>
      </c>
      <c r="S60" s="35"/>
      <c r="T60" s="13"/>
      <c r="U60" s="13"/>
      <c r="V60" s="13"/>
      <c r="Z60" s="26" t="s">
        <v>476</v>
      </c>
    </row>
    <row r="61" spans="3:26" ht="150">
      <c r="C61" s="10" t="s">
        <v>446</v>
      </c>
      <c r="S61" s="35"/>
      <c r="T61" s="13"/>
      <c r="U61" s="13"/>
      <c r="V61" s="13"/>
      <c r="Z61" s="26" t="s">
        <v>61</v>
      </c>
    </row>
    <row r="62" spans="3:26" ht="45">
      <c r="C62" s="10" t="s">
        <v>170</v>
      </c>
      <c r="S62" s="35"/>
      <c r="T62" s="13"/>
      <c r="U62" s="13"/>
      <c r="V62" s="13"/>
      <c r="Z62" s="26" t="s">
        <v>460</v>
      </c>
    </row>
    <row r="63" spans="3:26" ht="135">
      <c r="C63" s="10" t="s">
        <v>447</v>
      </c>
      <c r="Z63" s="26" t="s">
        <v>477</v>
      </c>
    </row>
    <row r="64" spans="3:26" ht="45">
      <c r="C64" s="10" t="s">
        <v>448</v>
      </c>
      <c r="Z64" s="26" t="s">
        <v>460</v>
      </c>
    </row>
    <row r="65" spans="3:26" ht="135">
      <c r="C65" s="10" t="s">
        <v>449</v>
      </c>
      <c r="Z65" s="26" t="s">
        <v>477</v>
      </c>
    </row>
    <row r="66" spans="3:26">
      <c r="C66" s="10" t="s">
        <v>149</v>
      </c>
      <c r="Z66" s="28" t="s">
        <v>478</v>
      </c>
    </row>
    <row r="67" spans="3:26" ht="45">
      <c r="C67" s="10" t="s">
        <v>171</v>
      </c>
      <c r="Z67" s="28" t="s">
        <v>219</v>
      </c>
    </row>
    <row r="68" spans="3:26" ht="90">
      <c r="C68" s="10" t="s">
        <v>450</v>
      </c>
      <c r="Z68" s="28" t="s">
        <v>82</v>
      </c>
    </row>
    <row r="69" spans="3:26" ht="105">
      <c r="Z69" s="28" t="s">
        <v>479</v>
      </c>
    </row>
    <row r="70" spans="3:26" ht="45">
      <c r="Z70" s="28" t="s">
        <v>480</v>
      </c>
    </row>
    <row r="71" spans="3:26" ht="30">
      <c r="Z71" s="28" t="s">
        <v>481</v>
      </c>
    </row>
    <row r="72" spans="3:26" ht="30">
      <c r="Z72" s="28" t="s">
        <v>481</v>
      </c>
    </row>
    <row r="73" spans="3:26">
      <c r="Z73" s="28" t="s">
        <v>478</v>
      </c>
    </row>
    <row r="74" spans="3:26" ht="45">
      <c r="Z74" s="28" t="s">
        <v>482</v>
      </c>
    </row>
    <row r="75" spans="3:26" ht="90">
      <c r="Z75" s="28" t="s">
        <v>82</v>
      </c>
    </row>
    <row r="76" spans="3:26" ht="105">
      <c r="Z76" s="28" t="s">
        <v>479</v>
      </c>
    </row>
    <row r="77" spans="3:26" ht="45">
      <c r="Z77" s="28" t="s">
        <v>480</v>
      </c>
    </row>
    <row r="78" spans="3:26" ht="30">
      <c r="Z78" s="28" t="s">
        <v>481</v>
      </c>
    </row>
    <row r="79" spans="3:26" ht="30">
      <c r="Z79" s="28" t="s">
        <v>481</v>
      </c>
    </row>
    <row r="80" spans="3:26" ht="30">
      <c r="Z80" s="28" t="s">
        <v>483</v>
      </c>
    </row>
    <row r="81" spans="26:26" ht="135">
      <c r="Z81" s="28" t="s">
        <v>484</v>
      </c>
    </row>
    <row r="82" spans="26:26" ht="45">
      <c r="Z82" s="28" t="s">
        <v>485</v>
      </c>
    </row>
    <row r="83" spans="26:26" ht="150">
      <c r="Z83" s="28" t="s">
        <v>61</v>
      </c>
    </row>
    <row r="84" spans="26:26" ht="240">
      <c r="Z84" s="28" t="s">
        <v>486</v>
      </c>
    </row>
    <row r="85" spans="26:26" ht="90">
      <c r="Z85" s="28" t="s">
        <v>487</v>
      </c>
    </row>
    <row r="86" spans="26:26" ht="120">
      <c r="Z86" s="28" t="s">
        <v>488</v>
      </c>
    </row>
    <row r="87" spans="26:26" ht="30">
      <c r="Z87" s="28" t="s">
        <v>489</v>
      </c>
    </row>
    <row r="88" spans="26:26" ht="90">
      <c r="Z88" s="28" t="s">
        <v>490</v>
      </c>
    </row>
    <row r="89" spans="26:26" ht="45">
      <c r="Z89" s="28" t="s">
        <v>491</v>
      </c>
    </row>
    <row r="90" spans="26:26" ht="75">
      <c r="Z90" s="28" t="s">
        <v>492</v>
      </c>
    </row>
    <row r="91" spans="26:26" ht="90">
      <c r="Z91" s="28" t="s">
        <v>493</v>
      </c>
    </row>
    <row r="92" spans="26:26" ht="60">
      <c r="Z92" s="28" t="s">
        <v>494</v>
      </c>
    </row>
    <row r="93" spans="26:26" ht="75">
      <c r="Z93" s="28" t="s">
        <v>495</v>
      </c>
    </row>
    <row r="94" spans="26:26" ht="105">
      <c r="Z94" s="28" t="s">
        <v>496</v>
      </c>
    </row>
    <row r="95" spans="26:26" ht="105">
      <c r="Z95" s="28" t="s">
        <v>497</v>
      </c>
    </row>
    <row r="96" spans="26:26" ht="45">
      <c r="Z96" s="28" t="s">
        <v>498</v>
      </c>
    </row>
    <row r="97" spans="26:26" ht="30">
      <c r="Z97" s="28" t="s">
        <v>499</v>
      </c>
    </row>
    <row r="98" spans="26:26" ht="30">
      <c r="Z98" s="28" t="s">
        <v>499</v>
      </c>
    </row>
    <row r="99" spans="26:26" ht="135">
      <c r="Z99" s="28" t="s">
        <v>500</v>
      </c>
    </row>
    <row r="100" spans="26:26" ht="90">
      <c r="Z100" s="28" t="s">
        <v>501</v>
      </c>
    </row>
    <row r="101" spans="26:26" ht="75">
      <c r="Z101" s="28" t="s">
        <v>502</v>
      </c>
    </row>
    <row r="102" spans="26:26" ht="60">
      <c r="Z102" s="28" t="s">
        <v>503</v>
      </c>
    </row>
    <row r="103" spans="26:26" ht="90">
      <c r="Z103" s="28" t="s">
        <v>504</v>
      </c>
    </row>
    <row r="104" spans="26:26" ht="60">
      <c r="Z104" s="28" t="s">
        <v>505</v>
      </c>
    </row>
    <row r="105" spans="26:26" ht="60">
      <c r="Z105" s="28" t="s">
        <v>506</v>
      </c>
    </row>
    <row r="106" spans="26:26" ht="60">
      <c r="Z106" s="28" t="s">
        <v>506</v>
      </c>
    </row>
    <row r="107" spans="26:26" ht="30">
      <c r="Z107" s="28" t="s">
        <v>116</v>
      </c>
    </row>
    <row r="108" spans="26:26" ht="45">
      <c r="Z108" s="28" t="s">
        <v>507</v>
      </c>
    </row>
    <row r="109" spans="26:26" ht="45">
      <c r="Z109" s="28" t="s">
        <v>508</v>
      </c>
    </row>
    <row r="110" spans="26:26" ht="45">
      <c r="Z110" s="28" t="s">
        <v>508</v>
      </c>
    </row>
    <row r="111" spans="26:26" ht="105">
      <c r="Z111" s="28" t="s">
        <v>509</v>
      </c>
    </row>
    <row r="112" spans="26:26" ht="30">
      <c r="Z112" s="28" t="s">
        <v>510</v>
      </c>
    </row>
    <row r="113" spans="26:26" ht="150">
      <c r="Z113" s="28" t="s">
        <v>61</v>
      </c>
    </row>
    <row r="114" spans="26:26" ht="165">
      <c r="Z114" s="28" t="s">
        <v>125</v>
      </c>
    </row>
    <row r="115" spans="26:26" ht="75">
      <c r="Z115" s="28" t="s">
        <v>511</v>
      </c>
    </row>
    <row r="116" spans="26:26" ht="30">
      <c r="Z116" s="28" t="s">
        <v>512</v>
      </c>
    </row>
    <row r="117" spans="26:26" ht="60">
      <c r="Z117" s="28" t="s">
        <v>513</v>
      </c>
    </row>
    <row r="118" spans="26:26">
      <c r="Z118" s="28" t="s">
        <v>126</v>
      </c>
    </row>
    <row r="119" spans="26:26">
      <c r="Z119" s="28" t="s">
        <v>127</v>
      </c>
    </row>
    <row r="120" spans="26:26" ht="150">
      <c r="Z120" s="28" t="s">
        <v>61</v>
      </c>
    </row>
    <row r="121" spans="26:26" ht="45">
      <c r="Z121" s="28" t="s">
        <v>514</v>
      </c>
    </row>
    <row r="122" spans="26:26" ht="105">
      <c r="Z122" s="28" t="s">
        <v>515</v>
      </c>
    </row>
    <row r="123" spans="26:26" ht="270">
      <c r="Z123" s="28" t="s">
        <v>76</v>
      </c>
    </row>
    <row r="124" spans="26:26" ht="105">
      <c r="Z124" s="28" t="s">
        <v>516</v>
      </c>
    </row>
    <row r="125" spans="26:26" ht="105">
      <c r="Z125" s="28" t="s">
        <v>517</v>
      </c>
    </row>
    <row r="126" spans="26:26" ht="105">
      <c r="Z126" s="28" t="s">
        <v>518</v>
      </c>
    </row>
    <row r="127" spans="26:26" ht="165">
      <c r="Z127" s="28" t="s">
        <v>519</v>
      </c>
    </row>
    <row r="128" spans="26:26" ht="45">
      <c r="Z128" s="28" t="s">
        <v>520</v>
      </c>
    </row>
    <row r="129" spans="26:26" ht="60">
      <c r="Z129" s="28" t="s">
        <v>521</v>
      </c>
    </row>
    <row r="130" spans="26:26" ht="135">
      <c r="Z130" s="28" t="s">
        <v>522</v>
      </c>
    </row>
    <row r="131" spans="26:26" ht="45">
      <c r="Z131" s="28" t="s">
        <v>523</v>
      </c>
    </row>
    <row r="132" spans="26:26" ht="45">
      <c r="Z132" s="28" t="s">
        <v>460</v>
      </c>
    </row>
    <row r="133" spans="26:26" ht="270">
      <c r="Z133" s="28" t="s">
        <v>76</v>
      </c>
    </row>
    <row r="134" spans="26:26" ht="75">
      <c r="Z134" s="28" t="s">
        <v>524</v>
      </c>
    </row>
    <row r="135" spans="26:26" ht="120">
      <c r="Z135" s="28" t="s">
        <v>525</v>
      </c>
    </row>
    <row r="136" spans="26:26" ht="90">
      <c r="Z136" s="28" t="s">
        <v>77</v>
      </c>
    </row>
    <row r="137" spans="26:26" ht="255">
      <c r="Z137" s="28" t="s">
        <v>526</v>
      </c>
    </row>
    <row r="138" spans="26:26" ht="409.5">
      <c r="Z138" s="28" t="s">
        <v>527</v>
      </c>
    </row>
    <row r="139" spans="26:26" ht="30">
      <c r="Z139" s="28" t="s">
        <v>78</v>
      </c>
    </row>
    <row r="140" spans="26:26" ht="30">
      <c r="Z140" s="28" t="s">
        <v>66</v>
      </c>
    </row>
    <row r="141" spans="26:26" ht="135">
      <c r="Z141" s="28" t="s">
        <v>67</v>
      </c>
    </row>
    <row r="142" spans="26:26" ht="150">
      <c r="Z142" s="28" t="s">
        <v>528</v>
      </c>
    </row>
    <row r="143" spans="26:26" ht="150">
      <c r="Z143" s="28" t="s">
        <v>529</v>
      </c>
    </row>
    <row r="144" spans="26:26" ht="135">
      <c r="Z144" s="28" t="s">
        <v>530</v>
      </c>
    </row>
    <row r="145" spans="26:26" ht="30">
      <c r="Z145" s="28" t="s">
        <v>531</v>
      </c>
    </row>
    <row r="146" spans="26:26" ht="150">
      <c r="Z146" s="28" t="s">
        <v>61</v>
      </c>
    </row>
    <row r="147" spans="26:26" ht="45">
      <c r="Z147" s="28" t="s">
        <v>514</v>
      </c>
    </row>
    <row r="148" spans="26:26" ht="30">
      <c r="Z148" s="28" t="s">
        <v>68</v>
      </c>
    </row>
    <row r="149" spans="26:26" ht="45">
      <c r="Z149" s="28" t="s">
        <v>532</v>
      </c>
    </row>
    <row r="150" spans="26:26">
      <c r="Z150" s="28" t="s">
        <v>71</v>
      </c>
    </row>
    <row r="151" spans="26:26" ht="30">
      <c r="Z151" s="28" t="s">
        <v>533</v>
      </c>
    </row>
    <row r="152" spans="26:26" ht="45">
      <c r="Z152" s="28" t="s">
        <v>534</v>
      </c>
    </row>
    <row r="153" spans="26:26" ht="60">
      <c r="Z153" s="28" t="s">
        <v>69</v>
      </c>
    </row>
    <row r="154" spans="26:26" ht="45">
      <c r="Z154" s="28" t="s">
        <v>535</v>
      </c>
    </row>
    <row r="155" spans="26:26">
      <c r="Z155" s="28" t="s">
        <v>70</v>
      </c>
    </row>
    <row r="156" spans="26:26" ht="30">
      <c r="Z156" s="28" t="s">
        <v>533</v>
      </c>
    </row>
    <row r="157" spans="26:26" ht="45">
      <c r="Z157" s="28" t="s">
        <v>534</v>
      </c>
    </row>
    <row r="158" spans="26:26" ht="60">
      <c r="Z158" s="28" t="s">
        <v>69</v>
      </c>
    </row>
    <row r="159" spans="26:26" ht="45">
      <c r="Z159" s="28" t="s">
        <v>536</v>
      </c>
    </row>
    <row r="160" spans="26:26">
      <c r="Z160" s="28" t="s">
        <v>70</v>
      </c>
    </row>
    <row r="161" spans="26:26" ht="30">
      <c r="Z161" s="28" t="s">
        <v>217</v>
      </c>
    </row>
    <row r="162" spans="26:26" ht="90">
      <c r="Z162" s="28" t="s">
        <v>537</v>
      </c>
    </row>
    <row r="163" spans="26:26" ht="75">
      <c r="Z163" s="28" t="s">
        <v>215</v>
      </c>
    </row>
    <row r="164" spans="26:26" ht="30">
      <c r="Z164" s="28" t="s">
        <v>66</v>
      </c>
    </row>
    <row r="165" spans="26:26" ht="75">
      <c r="Z165" s="28" t="s">
        <v>215</v>
      </c>
    </row>
    <row r="166" spans="26:26" ht="45">
      <c r="Z166" s="28" t="s">
        <v>538</v>
      </c>
    </row>
    <row r="167" spans="26:26" ht="30">
      <c r="Z167" s="28" t="s">
        <v>470</v>
      </c>
    </row>
    <row r="168" spans="26:26" ht="105">
      <c r="Z168" s="28" t="s">
        <v>479</v>
      </c>
    </row>
    <row r="169" spans="26:26" ht="30">
      <c r="Z169" s="28" t="s">
        <v>470</v>
      </c>
    </row>
    <row r="170" spans="26:26" ht="30">
      <c r="Z170" s="28" t="s">
        <v>539</v>
      </c>
    </row>
    <row r="171" spans="26:26" ht="45">
      <c r="Z171" s="28" t="s">
        <v>540</v>
      </c>
    </row>
    <row r="172" spans="26:26" ht="75">
      <c r="Z172" s="28" t="s">
        <v>216</v>
      </c>
    </row>
    <row r="173" spans="26:26" ht="120">
      <c r="Z173" s="28" t="s">
        <v>75</v>
      </c>
    </row>
    <row r="174" spans="26:26" ht="90">
      <c r="Z174" s="28" t="s">
        <v>541</v>
      </c>
    </row>
    <row r="175" spans="26:26" ht="60">
      <c r="Z175" s="28" t="s">
        <v>218</v>
      </c>
    </row>
    <row r="176" spans="26:26" ht="45">
      <c r="Z176" s="28" t="s">
        <v>542</v>
      </c>
    </row>
    <row r="177" spans="26:26" ht="75">
      <c r="Z177" s="28" t="s">
        <v>543</v>
      </c>
    </row>
    <row r="178" spans="26:26" ht="75">
      <c r="Z178" s="28" t="s">
        <v>543</v>
      </c>
    </row>
    <row r="179" spans="26:26" ht="60">
      <c r="Z179" s="28" t="s">
        <v>544</v>
      </c>
    </row>
    <row r="180" spans="26:26" ht="60">
      <c r="Z180" s="28" t="s">
        <v>544</v>
      </c>
    </row>
    <row r="181" spans="26:26" ht="225">
      <c r="Z181" s="28" t="s">
        <v>545</v>
      </c>
    </row>
    <row r="182" spans="26:26" ht="120">
      <c r="Z182" s="28" t="s">
        <v>546</v>
      </c>
    </row>
    <row r="183" spans="26:26" ht="75">
      <c r="Z183" s="28" t="s">
        <v>547</v>
      </c>
    </row>
    <row r="184" spans="26:26" ht="45">
      <c r="Z184" s="28" t="s">
        <v>548</v>
      </c>
    </row>
    <row r="185" spans="26:26" ht="45">
      <c r="Z185" s="28" t="s">
        <v>549</v>
      </c>
    </row>
    <row r="186" spans="26:26" ht="60">
      <c r="Z186" s="28" t="s">
        <v>69</v>
      </c>
    </row>
    <row r="187" spans="26:26" ht="30">
      <c r="Z187" s="28" t="s">
        <v>217</v>
      </c>
    </row>
    <row r="188" spans="26:26" ht="90">
      <c r="Z188" s="28" t="s">
        <v>537</v>
      </c>
    </row>
    <row r="189" spans="26:26" ht="75">
      <c r="Z189" s="28" t="s">
        <v>215</v>
      </c>
    </row>
    <row r="190" spans="26:26" ht="30">
      <c r="Z190" s="28" t="s">
        <v>66</v>
      </c>
    </row>
    <row r="191" spans="26:26" ht="75">
      <c r="Z191" s="28" t="s">
        <v>215</v>
      </c>
    </row>
    <row r="192" spans="26:26" ht="45">
      <c r="Z192" s="28" t="s">
        <v>538</v>
      </c>
    </row>
    <row r="193" spans="26:26" ht="30">
      <c r="Z193" s="28" t="s">
        <v>470</v>
      </c>
    </row>
    <row r="194" spans="26:26" ht="30">
      <c r="Z194" s="28" t="s">
        <v>539</v>
      </c>
    </row>
    <row r="195" spans="26:26" ht="45">
      <c r="Z195" s="28" t="s">
        <v>540</v>
      </c>
    </row>
    <row r="196" spans="26:26" ht="75">
      <c r="Z196" s="28" t="s">
        <v>216</v>
      </c>
    </row>
    <row r="197" spans="26:26" ht="60">
      <c r="Z197" s="28" t="s">
        <v>218</v>
      </c>
    </row>
    <row r="198" spans="26:26" ht="45">
      <c r="Z198" s="28" t="s">
        <v>542</v>
      </c>
    </row>
    <row r="199" spans="26:26" ht="75">
      <c r="Z199" s="28" t="s">
        <v>543</v>
      </c>
    </row>
    <row r="200" spans="26:26" ht="75">
      <c r="Z200" s="28" t="s">
        <v>543</v>
      </c>
    </row>
    <row r="201" spans="26:26" ht="60">
      <c r="Z201" s="28" t="s">
        <v>544</v>
      </c>
    </row>
    <row r="202" spans="26:26" ht="60">
      <c r="Z202" s="28" t="s">
        <v>544</v>
      </c>
    </row>
    <row r="203" spans="26:26" ht="225">
      <c r="Z203" s="28" t="s">
        <v>545</v>
      </c>
    </row>
    <row r="204" spans="26:26" ht="120">
      <c r="Z204" s="28" t="s">
        <v>546</v>
      </c>
    </row>
    <row r="205" spans="26:26" ht="75">
      <c r="Z205" s="28" t="s">
        <v>547</v>
      </c>
    </row>
    <row r="206" spans="26:26" ht="45">
      <c r="Z206" s="28" t="s">
        <v>548</v>
      </c>
    </row>
    <row r="207" spans="26:26" ht="45">
      <c r="Z207" s="28" t="s">
        <v>549</v>
      </c>
    </row>
    <row r="208" spans="26:26" ht="60">
      <c r="Z208" s="28" t="s">
        <v>69</v>
      </c>
    </row>
    <row r="209" spans="26:26" ht="30">
      <c r="Z209" s="28" t="s">
        <v>217</v>
      </c>
    </row>
    <row r="210" spans="26:26" ht="90">
      <c r="Z210" s="28" t="s">
        <v>537</v>
      </c>
    </row>
    <row r="211" spans="26:26" ht="75">
      <c r="Z211" s="28" t="s">
        <v>215</v>
      </c>
    </row>
    <row r="212" spans="26:26" ht="30">
      <c r="Z212" s="28" t="s">
        <v>66</v>
      </c>
    </row>
    <row r="213" spans="26:26" ht="75">
      <c r="Z213" s="28" t="s">
        <v>215</v>
      </c>
    </row>
    <row r="214" spans="26:26" ht="45">
      <c r="Z214" s="28" t="s">
        <v>538</v>
      </c>
    </row>
    <row r="215" spans="26:26" ht="30">
      <c r="Z215" s="28" t="s">
        <v>470</v>
      </c>
    </row>
    <row r="216" spans="26:26" ht="30">
      <c r="Z216" s="28" t="s">
        <v>539</v>
      </c>
    </row>
    <row r="217" spans="26:26" ht="45">
      <c r="Z217" s="28" t="s">
        <v>540</v>
      </c>
    </row>
    <row r="218" spans="26:26" ht="75">
      <c r="Z218" s="28" t="s">
        <v>216</v>
      </c>
    </row>
    <row r="219" spans="26:26" ht="120">
      <c r="Z219" s="28" t="s">
        <v>75</v>
      </c>
    </row>
    <row r="220" spans="26:26" ht="75">
      <c r="Z220" s="28" t="s">
        <v>550</v>
      </c>
    </row>
    <row r="221" spans="26:26" ht="60">
      <c r="Z221" s="28" t="s">
        <v>218</v>
      </c>
    </row>
    <row r="222" spans="26:26" ht="45">
      <c r="Z222" s="28" t="s">
        <v>542</v>
      </c>
    </row>
    <row r="223" spans="26:26" ht="75">
      <c r="Z223" s="28" t="s">
        <v>543</v>
      </c>
    </row>
    <row r="224" spans="26:26" ht="75">
      <c r="Z224" s="28" t="s">
        <v>543</v>
      </c>
    </row>
    <row r="225" spans="26:26" ht="60">
      <c r="Z225" s="28" t="s">
        <v>544</v>
      </c>
    </row>
    <row r="226" spans="26:26" ht="60">
      <c r="Z226" s="28" t="s">
        <v>544</v>
      </c>
    </row>
    <row r="227" spans="26:26" ht="225">
      <c r="Z227" s="29" t="s">
        <v>545</v>
      </c>
    </row>
    <row r="228" spans="26:26" ht="120">
      <c r="Z228" s="28" t="s">
        <v>546</v>
      </c>
    </row>
    <row r="229" spans="26:26" ht="75">
      <c r="Z229" s="28" t="s">
        <v>547</v>
      </c>
    </row>
    <row r="230" spans="26:26" ht="45">
      <c r="Z230" s="28" t="s">
        <v>548</v>
      </c>
    </row>
    <row r="231" spans="26:26" ht="45">
      <c r="Z231" s="28" t="s">
        <v>549</v>
      </c>
    </row>
    <row r="232" spans="26:26" ht="60">
      <c r="Z232" s="28" t="s">
        <v>69</v>
      </c>
    </row>
    <row r="233" spans="26:26" ht="30">
      <c r="Z233" s="28" t="s">
        <v>483</v>
      </c>
    </row>
    <row r="234" spans="26:26" ht="255">
      <c r="Z234" s="28" t="s">
        <v>551</v>
      </c>
    </row>
    <row r="235" spans="26:26" ht="135">
      <c r="Z235" s="28" t="s">
        <v>484</v>
      </c>
    </row>
    <row r="236" spans="26:26" ht="45">
      <c r="Z236" s="28" t="s">
        <v>485</v>
      </c>
    </row>
    <row r="237" spans="26:26" ht="45">
      <c r="Z237" s="28" t="s">
        <v>552</v>
      </c>
    </row>
    <row r="238" spans="26:26">
      <c r="Z238" s="28" t="s">
        <v>478</v>
      </c>
    </row>
    <row r="239" spans="26:26" ht="45">
      <c r="Z239" s="28" t="s">
        <v>553</v>
      </c>
    </row>
    <row r="240" spans="26:26">
      <c r="Z240" s="28" t="s">
        <v>478</v>
      </c>
    </row>
    <row r="241" spans="26:26" ht="45">
      <c r="Z241" s="28" t="s">
        <v>553</v>
      </c>
    </row>
    <row r="242" spans="26:26" ht="45">
      <c r="Z242" s="28" t="s">
        <v>552</v>
      </c>
    </row>
    <row r="243" spans="26:26" ht="45">
      <c r="Z243" s="28" t="s">
        <v>554</v>
      </c>
    </row>
    <row r="244" spans="26:26" ht="45">
      <c r="Z244" s="28" t="s">
        <v>136</v>
      </c>
    </row>
    <row r="245" spans="26:26">
      <c r="Z245" s="28" t="s">
        <v>127</v>
      </c>
    </row>
    <row r="246" spans="26:26" ht="30">
      <c r="Z246" s="28" t="s">
        <v>555</v>
      </c>
    </row>
    <row r="247" spans="26:26" ht="30">
      <c r="Z247" s="28" t="s">
        <v>555</v>
      </c>
    </row>
    <row r="248" spans="26:26" ht="30">
      <c r="Z248" s="28" t="s">
        <v>556</v>
      </c>
    </row>
    <row r="249" spans="26:26" ht="45">
      <c r="Z249" s="28" t="s">
        <v>128</v>
      </c>
    </row>
    <row r="250" spans="26:26" ht="135">
      <c r="Z250" s="28" t="s">
        <v>129</v>
      </c>
    </row>
    <row r="251" spans="26:26" ht="150">
      <c r="Z251" s="28" t="s">
        <v>557</v>
      </c>
    </row>
    <row r="252" spans="26:26" ht="90">
      <c r="Z252" s="28" t="s">
        <v>558</v>
      </c>
    </row>
    <row r="253" spans="26:26" ht="270">
      <c r="Z253" s="28" t="s">
        <v>559</v>
      </c>
    </row>
    <row r="254" spans="26:26">
      <c r="Z254" s="28" t="s">
        <v>21</v>
      </c>
    </row>
    <row r="255" spans="26:26" ht="45">
      <c r="Z255" s="28" t="s">
        <v>560</v>
      </c>
    </row>
    <row r="256" spans="26:26" ht="30">
      <c r="Z256" s="28" t="s">
        <v>130</v>
      </c>
    </row>
    <row r="257" spans="26:26" ht="45">
      <c r="Z257" s="28" t="s">
        <v>561</v>
      </c>
    </row>
    <row r="258" spans="26:26" ht="30">
      <c r="Z258" s="28" t="s">
        <v>130</v>
      </c>
    </row>
    <row r="259" spans="26:26" ht="45">
      <c r="Z259" s="28" t="s">
        <v>561</v>
      </c>
    </row>
    <row r="260" spans="26:26" ht="45">
      <c r="Z260" s="28" t="s">
        <v>560</v>
      </c>
    </row>
    <row r="261" spans="26:26" ht="30">
      <c r="Z261" s="28" t="s">
        <v>130</v>
      </c>
    </row>
    <row r="262" spans="26:26">
      <c r="Z262" s="28" t="s">
        <v>562</v>
      </c>
    </row>
    <row r="263" spans="26:26" ht="45">
      <c r="Z263" s="28" t="s">
        <v>560</v>
      </c>
    </row>
    <row r="264" spans="26:26" ht="150">
      <c r="Z264" s="28" t="s">
        <v>61</v>
      </c>
    </row>
    <row r="265" spans="26:26" ht="60">
      <c r="Z265" s="28" t="s">
        <v>563</v>
      </c>
    </row>
    <row r="266" spans="26:26" ht="75">
      <c r="Z266" s="28" t="s">
        <v>564</v>
      </c>
    </row>
    <row r="267" spans="26:26">
      <c r="Z267" s="28" t="s">
        <v>565</v>
      </c>
    </row>
    <row r="268" spans="26:26" ht="75">
      <c r="Z268" s="28" t="s">
        <v>566</v>
      </c>
    </row>
    <row r="269" spans="26:26" ht="45">
      <c r="Z269" s="28" t="s">
        <v>567</v>
      </c>
    </row>
    <row r="270" spans="26:26" ht="45">
      <c r="Z270" s="28" t="s">
        <v>568</v>
      </c>
    </row>
    <row r="271" spans="26:26" ht="45">
      <c r="Z271" s="28" t="s">
        <v>569</v>
      </c>
    </row>
    <row r="272" spans="26:26" ht="30">
      <c r="Z272" s="28" t="s">
        <v>570</v>
      </c>
    </row>
    <row r="273" spans="26:26" ht="180">
      <c r="Z273" s="28" t="s">
        <v>571</v>
      </c>
    </row>
    <row r="274" spans="26:26" ht="60">
      <c r="Z274" s="28" t="s">
        <v>572</v>
      </c>
    </row>
    <row r="275" spans="26:26" ht="75">
      <c r="Z275" s="28" t="s">
        <v>573</v>
      </c>
    </row>
    <row r="276" spans="26:26" ht="60">
      <c r="Z276" s="28" t="s">
        <v>574</v>
      </c>
    </row>
    <row r="277" spans="26:26" ht="150">
      <c r="Z277" s="28" t="s">
        <v>575</v>
      </c>
    </row>
    <row r="278" spans="26:26" ht="60">
      <c r="Z278" s="28" t="s">
        <v>576</v>
      </c>
    </row>
    <row r="279" spans="26:26" ht="120">
      <c r="Z279" s="28" t="s">
        <v>577</v>
      </c>
    </row>
    <row r="280" spans="26:26" ht="90">
      <c r="Z280" s="28" t="s">
        <v>578</v>
      </c>
    </row>
    <row r="281" spans="26:26" ht="45">
      <c r="Z281" s="28" t="s">
        <v>579</v>
      </c>
    </row>
    <row r="282" spans="26:26" ht="30">
      <c r="Z282" s="28" t="s">
        <v>580</v>
      </c>
    </row>
    <row r="283" spans="26:26" ht="60">
      <c r="Z283" s="28" t="s">
        <v>581</v>
      </c>
    </row>
    <row r="284" spans="26:26" ht="75">
      <c r="Z284" s="28" t="s">
        <v>582</v>
      </c>
    </row>
    <row r="285" spans="26:26" ht="120">
      <c r="Z285" s="28" t="s">
        <v>214</v>
      </c>
    </row>
    <row r="286" spans="26:26" ht="60">
      <c r="Z286" s="28" t="s">
        <v>583</v>
      </c>
    </row>
    <row r="287" spans="26:26" ht="60">
      <c r="Z287" s="28" t="s">
        <v>584</v>
      </c>
    </row>
    <row r="288" spans="26:26" ht="30">
      <c r="Z288" s="28" t="s">
        <v>585</v>
      </c>
    </row>
    <row r="289" spans="26:26" ht="45">
      <c r="Z289" s="28" t="s">
        <v>586</v>
      </c>
    </row>
    <row r="290" spans="26:26" ht="45">
      <c r="Z290" s="28" t="s">
        <v>586</v>
      </c>
    </row>
    <row r="291" spans="26:26" ht="30">
      <c r="Z291" s="28" t="s">
        <v>483</v>
      </c>
    </row>
    <row r="292" spans="26:26" ht="255">
      <c r="Z292" s="28" t="s">
        <v>551</v>
      </c>
    </row>
    <row r="293" spans="26:26" ht="255">
      <c r="Z293" s="28" t="s">
        <v>551</v>
      </c>
    </row>
    <row r="294" spans="26:26" ht="135">
      <c r="Z294" s="28" t="s">
        <v>484</v>
      </c>
    </row>
    <row r="295" spans="26:26" ht="45">
      <c r="Z295" s="28" t="s">
        <v>485</v>
      </c>
    </row>
    <row r="296" spans="26:26" ht="165">
      <c r="Z296" s="28" t="s">
        <v>587</v>
      </c>
    </row>
    <row r="297" spans="26:26" ht="45">
      <c r="Z297" s="28" t="s">
        <v>588</v>
      </c>
    </row>
    <row r="298" spans="26:26" ht="45">
      <c r="Z298" s="28" t="s">
        <v>588</v>
      </c>
    </row>
    <row r="299" spans="26:26" ht="150">
      <c r="Z299" s="28" t="s">
        <v>61</v>
      </c>
    </row>
    <row r="300" spans="26:26" ht="60">
      <c r="Z300" s="28" t="s">
        <v>589</v>
      </c>
    </row>
    <row r="301" spans="26:26" ht="75">
      <c r="Z301" s="28" t="s">
        <v>590</v>
      </c>
    </row>
    <row r="302" spans="26:26" ht="30">
      <c r="Z302" s="28" t="s">
        <v>591</v>
      </c>
    </row>
    <row r="303" spans="26:26" ht="30">
      <c r="Z303" s="28" t="s">
        <v>591</v>
      </c>
    </row>
    <row r="304" spans="26:26" ht="30">
      <c r="Z304" s="28" t="s">
        <v>483</v>
      </c>
    </row>
    <row r="305" spans="26:26" ht="255">
      <c r="Z305" s="28" t="s">
        <v>551</v>
      </c>
    </row>
    <row r="306" spans="26:26" ht="135">
      <c r="Z306" s="28" t="s">
        <v>484</v>
      </c>
    </row>
    <row r="307" spans="26:26" ht="45">
      <c r="Z307" s="28" t="s">
        <v>485</v>
      </c>
    </row>
    <row r="308" spans="26:26" ht="150">
      <c r="Z308" s="28" t="s">
        <v>61</v>
      </c>
    </row>
    <row r="309" spans="26:26" ht="345">
      <c r="Z309" s="28" t="s">
        <v>62</v>
      </c>
    </row>
    <row r="310" spans="26:26" ht="195">
      <c r="Z310" s="28" t="s">
        <v>592</v>
      </c>
    </row>
    <row r="311" spans="26:26" ht="165">
      <c r="Z311" s="28" t="s">
        <v>593</v>
      </c>
    </row>
    <row r="312" spans="26:26" ht="210">
      <c r="Z312" s="28" t="s">
        <v>594</v>
      </c>
    </row>
    <row r="313" spans="26:26" ht="150">
      <c r="Z313" s="28" t="s">
        <v>64</v>
      </c>
    </row>
    <row r="314" spans="26:26" ht="210">
      <c r="Z314" s="28" t="s">
        <v>595</v>
      </c>
    </row>
    <row r="315" spans="26:26" ht="75">
      <c r="Z315" s="28" t="s">
        <v>596</v>
      </c>
    </row>
    <row r="316" spans="26:26" ht="135">
      <c r="Z316" s="28" t="s">
        <v>65</v>
      </c>
    </row>
    <row r="317" spans="26:26" ht="285">
      <c r="Z317" s="28" t="s">
        <v>597</v>
      </c>
    </row>
    <row r="318" spans="26:26" ht="75">
      <c r="Z318" s="28" t="s">
        <v>598</v>
      </c>
    </row>
    <row r="319" spans="26:26" ht="45">
      <c r="Z319" s="28" t="s">
        <v>599</v>
      </c>
    </row>
    <row r="320" spans="26:26" ht="120">
      <c r="Z320" s="28" t="s">
        <v>600</v>
      </c>
    </row>
    <row r="321" spans="26:26" ht="45">
      <c r="Z321" s="28" t="s">
        <v>601</v>
      </c>
    </row>
    <row r="322" spans="26:26" ht="45">
      <c r="Z322" s="28" t="s">
        <v>140</v>
      </c>
    </row>
    <row r="323" spans="26:26" ht="75">
      <c r="Z323" s="28" t="s">
        <v>141</v>
      </c>
    </row>
    <row r="324" spans="26:26" ht="75">
      <c r="Z324" s="28" t="s">
        <v>598</v>
      </c>
    </row>
    <row r="325" spans="26:26" ht="45">
      <c r="Z325" s="28" t="s">
        <v>599</v>
      </c>
    </row>
    <row r="326" spans="26:26" ht="30">
      <c r="Z326" s="28" t="s">
        <v>602</v>
      </c>
    </row>
    <row r="327" spans="26:26">
      <c r="Z327" s="28" t="s">
        <v>387</v>
      </c>
    </row>
    <row r="328" spans="26:26">
      <c r="Z328" s="28" t="s">
        <v>478</v>
      </c>
    </row>
    <row r="329" spans="26:26">
      <c r="Z329" s="28" t="s">
        <v>478</v>
      </c>
    </row>
    <row r="330" spans="26:26" ht="45">
      <c r="Z330" s="28" t="s">
        <v>603</v>
      </c>
    </row>
    <row r="331" spans="26:26" ht="75">
      <c r="Z331" s="28" t="s">
        <v>604</v>
      </c>
    </row>
    <row r="332" spans="26:26">
      <c r="Z332" s="28" t="s">
        <v>562</v>
      </c>
    </row>
    <row r="333" spans="26:26" ht="150">
      <c r="Z333" s="28" t="s">
        <v>61</v>
      </c>
    </row>
    <row r="334" spans="26:26" ht="150">
      <c r="Z334" s="28" t="s">
        <v>142</v>
      </c>
    </row>
    <row r="335" spans="26:26">
      <c r="Z335" s="28" t="s">
        <v>127</v>
      </c>
    </row>
    <row r="336" spans="26:26" ht="45">
      <c r="Z336" s="28" t="s">
        <v>143</v>
      </c>
    </row>
    <row r="337" spans="26:26" ht="60">
      <c r="Z337" s="28" t="s">
        <v>605</v>
      </c>
    </row>
    <row r="338" spans="26:26" ht="45">
      <c r="Z338" s="28" t="s">
        <v>606</v>
      </c>
    </row>
    <row r="339" spans="26:26" ht="150">
      <c r="Z339" s="28" t="s">
        <v>61</v>
      </c>
    </row>
    <row r="340" spans="26:26">
      <c r="Z340" s="28" t="s">
        <v>212</v>
      </c>
    </row>
    <row r="341" spans="26:26" ht="180">
      <c r="Z341" s="28" t="s">
        <v>607</v>
      </c>
    </row>
    <row r="342" spans="26:26" ht="105">
      <c r="Z342" s="28" t="s">
        <v>608</v>
      </c>
    </row>
    <row r="343" spans="26:26" ht="90">
      <c r="Z343" s="28" t="s">
        <v>609</v>
      </c>
    </row>
    <row r="344" spans="26:26" ht="60">
      <c r="Z344" s="28" t="s">
        <v>610</v>
      </c>
    </row>
    <row r="345" spans="26:26" ht="45">
      <c r="Z345" s="28" t="s">
        <v>83</v>
      </c>
    </row>
    <row r="346" spans="26:26" ht="45">
      <c r="Z346" s="28" t="s">
        <v>460</v>
      </c>
    </row>
    <row r="347" spans="26:26" ht="75">
      <c r="Z347" s="28" t="s">
        <v>611</v>
      </c>
    </row>
    <row r="348" spans="26:26" ht="45">
      <c r="Z348" s="28" t="s">
        <v>612</v>
      </c>
    </row>
    <row r="349" spans="26:26" ht="60">
      <c r="Z349" s="30" t="s">
        <v>613</v>
      </c>
    </row>
    <row r="350" spans="26:26" ht="45">
      <c r="Z350" s="31" t="s">
        <v>614</v>
      </c>
    </row>
    <row r="351" spans="26:26" ht="75">
      <c r="Z351" s="28" t="s">
        <v>615</v>
      </c>
    </row>
    <row r="352" spans="26:26" ht="45">
      <c r="Z352" s="28" t="s">
        <v>616</v>
      </c>
    </row>
    <row r="353" spans="26:26" ht="75">
      <c r="Z353" s="28" t="s">
        <v>617</v>
      </c>
    </row>
    <row r="354" spans="26:26" ht="165">
      <c r="Z354" s="28" t="s">
        <v>618</v>
      </c>
    </row>
    <row r="355" spans="26:26" ht="45">
      <c r="Z355" s="28" t="s">
        <v>619</v>
      </c>
    </row>
    <row r="356" spans="26:26" ht="60">
      <c r="Z356" s="28" t="s">
        <v>620</v>
      </c>
    </row>
    <row r="357" spans="26:26" ht="150">
      <c r="Z357" s="28" t="s">
        <v>621</v>
      </c>
    </row>
    <row r="358" spans="26:26" ht="75">
      <c r="Z358" s="28" t="s">
        <v>622</v>
      </c>
    </row>
    <row r="359" spans="26:26" ht="270">
      <c r="Z359" s="28" t="s">
        <v>623</v>
      </c>
    </row>
    <row r="360" spans="26:26" ht="75">
      <c r="Z360" s="28" t="s">
        <v>617</v>
      </c>
    </row>
    <row r="361" spans="26:26" ht="165">
      <c r="Z361" s="28" t="s">
        <v>618</v>
      </c>
    </row>
    <row r="362" spans="26:26" ht="45">
      <c r="Z362" s="28" t="s">
        <v>619</v>
      </c>
    </row>
    <row r="363" spans="26:26" ht="60">
      <c r="Z363" s="28" t="s">
        <v>620</v>
      </c>
    </row>
    <row r="364" spans="26:26" ht="150">
      <c r="Z364" s="28" t="s">
        <v>621</v>
      </c>
    </row>
    <row r="365" spans="26:26" ht="75">
      <c r="Z365" s="28" t="s">
        <v>622</v>
      </c>
    </row>
    <row r="366" spans="26:26" ht="270">
      <c r="Z366" s="28" t="s">
        <v>623</v>
      </c>
    </row>
    <row r="367" spans="26:26" ht="30">
      <c r="Z367" s="28" t="s">
        <v>483</v>
      </c>
    </row>
    <row r="368" spans="26:26" ht="255">
      <c r="Z368" s="28" t="s">
        <v>551</v>
      </c>
    </row>
    <row r="369" spans="26:26" ht="135">
      <c r="Z369" s="28" t="s">
        <v>484</v>
      </c>
    </row>
    <row r="370" spans="26:26" ht="45">
      <c r="Z370" s="28" t="s">
        <v>485</v>
      </c>
    </row>
    <row r="371" spans="26:26" ht="150">
      <c r="Z371" s="28" t="s">
        <v>61</v>
      </c>
    </row>
    <row r="372" spans="26:26" ht="135">
      <c r="Z372" s="28" t="s">
        <v>117</v>
      </c>
    </row>
    <row r="373" spans="26:26" ht="45">
      <c r="Z373" s="28" t="s">
        <v>624</v>
      </c>
    </row>
    <row r="374" spans="26:26" ht="45">
      <c r="Z374" s="28" t="s">
        <v>118</v>
      </c>
    </row>
    <row r="375" spans="26:26">
      <c r="Z375" s="28" t="s">
        <v>625</v>
      </c>
    </row>
    <row r="376" spans="26:26" ht="30">
      <c r="Z376" s="28" t="s">
        <v>626</v>
      </c>
    </row>
    <row r="377" spans="26:26" ht="45">
      <c r="Z377" s="28" t="s">
        <v>627</v>
      </c>
    </row>
    <row r="378" spans="26:26" ht="30">
      <c r="Z378" s="28" t="s">
        <v>470</v>
      </c>
    </row>
    <row r="379" spans="26:26" ht="120">
      <c r="Z379" s="28" t="s">
        <v>628</v>
      </c>
    </row>
    <row r="380" spans="26:26" ht="30">
      <c r="Z380" s="28" t="s">
        <v>629</v>
      </c>
    </row>
    <row r="381" spans="26:26" ht="135">
      <c r="Z381" s="28" t="s">
        <v>630</v>
      </c>
    </row>
    <row r="382" spans="26:26" ht="90">
      <c r="Z382" s="28" t="s">
        <v>631</v>
      </c>
    </row>
    <row r="383" spans="26:26" ht="105">
      <c r="Z383" s="28" t="s">
        <v>632</v>
      </c>
    </row>
    <row r="384" spans="26:26" ht="225">
      <c r="Z384" s="28" t="s">
        <v>545</v>
      </c>
    </row>
    <row r="385" spans="26:26" ht="90">
      <c r="Z385" s="28" t="s">
        <v>633</v>
      </c>
    </row>
    <row r="386" spans="26:26" ht="165">
      <c r="Z386" s="28" t="s">
        <v>124</v>
      </c>
    </row>
    <row r="387" spans="26:26" ht="90">
      <c r="Z387" s="28" t="s">
        <v>634</v>
      </c>
    </row>
    <row r="388" spans="26:26" ht="135">
      <c r="Z388" s="28" t="s">
        <v>635</v>
      </c>
    </row>
    <row r="389" spans="26:26" ht="30">
      <c r="Z389" s="28" t="s">
        <v>636</v>
      </c>
    </row>
    <row r="390" spans="26:26" ht="30">
      <c r="Z390" s="28" t="s">
        <v>119</v>
      </c>
    </row>
    <row r="391" spans="26:26" ht="30">
      <c r="Z391" s="28" t="s">
        <v>637</v>
      </c>
    </row>
    <row r="392" spans="26:26" ht="135">
      <c r="Z392" s="28" t="s">
        <v>638</v>
      </c>
    </row>
    <row r="393" spans="26:26" ht="45">
      <c r="Z393" s="28" t="s">
        <v>639</v>
      </c>
    </row>
    <row r="394" spans="26:26" ht="30">
      <c r="Z394" s="28" t="s">
        <v>640</v>
      </c>
    </row>
    <row r="395" spans="26:26">
      <c r="Z395" s="28" t="s">
        <v>641</v>
      </c>
    </row>
    <row r="396" spans="26:26" ht="30">
      <c r="Z396" s="28" t="s">
        <v>642</v>
      </c>
    </row>
    <row r="397" spans="26:26" ht="30">
      <c r="Z397" s="28" t="s">
        <v>642</v>
      </c>
    </row>
    <row r="398" spans="26:26">
      <c r="Z398" s="28" t="s">
        <v>643</v>
      </c>
    </row>
    <row r="399" spans="26:26" ht="45">
      <c r="Z399" s="28" t="s">
        <v>644</v>
      </c>
    </row>
    <row r="400" spans="26:26">
      <c r="Z400" s="28" t="s">
        <v>478</v>
      </c>
    </row>
    <row r="401" spans="26:26">
      <c r="Z401" s="28" t="s">
        <v>478</v>
      </c>
    </row>
    <row r="402" spans="26:26">
      <c r="Z402" s="28" t="s">
        <v>478</v>
      </c>
    </row>
    <row r="403" spans="26:26">
      <c r="Z403" s="28" t="s">
        <v>478</v>
      </c>
    </row>
    <row r="404" spans="26:26">
      <c r="Z404" s="28" t="s">
        <v>478</v>
      </c>
    </row>
    <row r="405" spans="26:26" ht="60">
      <c r="Z405" s="28" t="s">
        <v>645</v>
      </c>
    </row>
    <row r="406" spans="26:26" ht="30">
      <c r="Z406" s="28" t="s">
        <v>646</v>
      </c>
    </row>
    <row r="407" spans="26:26">
      <c r="Z407" s="28" t="s">
        <v>647</v>
      </c>
    </row>
    <row r="408" spans="26:26" ht="90">
      <c r="Z408" s="28" t="s">
        <v>648</v>
      </c>
    </row>
    <row r="409" spans="26:26" ht="45">
      <c r="Z409" s="28" t="s">
        <v>649</v>
      </c>
    </row>
    <row r="410" spans="26:26" ht="60">
      <c r="Z410" s="28" t="s">
        <v>120</v>
      </c>
    </row>
    <row r="411" spans="26:26" ht="30">
      <c r="Z411" s="28" t="s">
        <v>650</v>
      </c>
    </row>
    <row r="412" spans="26:26" ht="30">
      <c r="Z412" s="28" t="s">
        <v>650</v>
      </c>
    </row>
    <row r="413" spans="26:26" ht="30">
      <c r="Z413" s="28" t="s">
        <v>650</v>
      </c>
    </row>
    <row r="414" spans="26:26" ht="120">
      <c r="Z414" s="28" t="s">
        <v>651</v>
      </c>
    </row>
    <row r="415" spans="26:26">
      <c r="Z415" s="28" t="s">
        <v>71</v>
      </c>
    </row>
    <row r="416" spans="26:26">
      <c r="Z416" s="28" t="s">
        <v>71</v>
      </c>
    </row>
    <row r="417" spans="26:26" ht="60">
      <c r="Z417" s="28" t="s">
        <v>652</v>
      </c>
    </row>
    <row r="418" spans="26:26" ht="105">
      <c r="Z418" s="28" t="s">
        <v>653</v>
      </c>
    </row>
    <row r="419" spans="26:26" ht="75">
      <c r="Z419" s="28" t="s">
        <v>547</v>
      </c>
    </row>
    <row r="420" spans="26:26">
      <c r="Z420" s="28" t="s">
        <v>121</v>
      </c>
    </row>
    <row r="421" spans="26:26" ht="150">
      <c r="Z421" s="28" t="s">
        <v>654</v>
      </c>
    </row>
    <row r="422" spans="26:26" ht="45">
      <c r="Z422" s="28" t="s">
        <v>122</v>
      </c>
    </row>
    <row r="423" spans="26:26" ht="45">
      <c r="Z423" s="28" t="s">
        <v>655</v>
      </c>
    </row>
    <row r="424" spans="26:26" ht="45">
      <c r="Z424" s="28" t="s">
        <v>655</v>
      </c>
    </row>
    <row r="425" spans="26:26" ht="30">
      <c r="Z425" s="28" t="s">
        <v>650</v>
      </c>
    </row>
    <row r="426" spans="26:26" ht="30">
      <c r="Z426" s="28" t="s">
        <v>650</v>
      </c>
    </row>
    <row r="427" spans="26:26" ht="30">
      <c r="Z427" s="28" t="s">
        <v>650</v>
      </c>
    </row>
    <row r="428" spans="26:26" ht="30">
      <c r="Z428" s="28" t="s">
        <v>650</v>
      </c>
    </row>
    <row r="429" spans="26:26" ht="75">
      <c r="Z429" s="28" t="s">
        <v>656</v>
      </c>
    </row>
    <row r="430" spans="26:26" ht="75">
      <c r="Z430" s="28" t="s">
        <v>547</v>
      </c>
    </row>
    <row r="431" spans="26:26" ht="30">
      <c r="Z431" s="28" t="s">
        <v>123</v>
      </c>
    </row>
    <row r="432" spans="26:26" ht="90">
      <c r="Z432" s="28" t="s">
        <v>80</v>
      </c>
    </row>
    <row r="433" spans="26:26" ht="30">
      <c r="Z433" s="28" t="s">
        <v>657</v>
      </c>
    </row>
    <row r="434" spans="26:26" ht="30">
      <c r="Z434" s="28" t="s">
        <v>658</v>
      </c>
    </row>
    <row r="435" spans="26:26">
      <c r="Z435" s="28" t="s">
        <v>659</v>
      </c>
    </row>
    <row r="436" spans="26:26">
      <c r="Z436" s="28" t="s">
        <v>63</v>
      </c>
    </row>
    <row r="437" spans="26:26" ht="30">
      <c r="Z437" s="28" t="s">
        <v>137</v>
      </c>
    </row>
    <row r="438" spans="26:26" ht="105">
      <c r="Z438" s="28" t="s">
        <v>660</v>
      </c>
    </row>
    <row r="439" spans="26:26" ht="30">
      <c r="Z439" s="28" t="s">
        <v>661</v>
      </c>
    </row>
    <row r="440" spans="26:26" ht="105">
      <c r="Z440" s="32" t="s">
        <v>662</v>
      </c>
    </row>
    <row r="441" spans="26:26" ht="30">
      <c r="Z441" s="28" t="s">
        <v>663</v>
      </c>
    </row>
    <row r="442" spans="26:26" ht="45">
      <c r="Z442" s="28" t="s">
        <v>664</v>
      </c>
    </row>
    <row r="443" spans="26:26">
      <c r="Z443" s="28" t="s">
        <v>138</v>
      </c>
    </row>
    <row r="444" spans="26:26" ht="30">
      <c r="Z444" s="28" t="s">
        <v>665</v>
      </c>
    </row>
    <row r="445" spans="26:26" ht="30">
      <c r="Z445" s="28" t="s">
        <v>666</v>
      </c>
    </row>
    <row r="446" spans="26:26" ht="30">
      <c r="Z446" s="28" t="s">
        <v>667</v>
      </c>
    </row>
    <row r="447" spans="26:26" ht="90">
      <c r="Z447" s="28" t="s">
        <v>668</v>
      </c>
    </row>
    <row r="448" spans="26:26" ht="30">
      <c r="Z448" s="28" t="s">
        <v>669</v>
      </c>
    </row>
    <row r="449" spans="26:26" ht="165">
      <c r="Z449" s="28" t="s">
        <v>670</v>
      </c>
    </row>
    <row r="450" spans="26:26" ht="30">
      <c r="Z450" s="28" t="s">
        <v>671</v>
      </c>
    </row>
    <row r="451" spans="26:26" ht="30">
      <c r="Z451" s="28" t="s">
        <v>139</v>
      </c>
    </row>
    <row r="452" spans="26:26" ht="30">
      <c r="Z452" s="28" t="s">
        <v>672</v>
      </c>
    </row>
    <row r="453" spans="26:26" ht="30">
      <c r="Z453" s="28" t="s">
        <v>673</v>
      </c>
    </row>
    <row r="454" spans="26:26" ht="150">
      <c r="Z454" s="28" t="s">
        <v>61</v>
      </c>
    </row>
    <row r="455" spans="26:26" ht="75">
      <c r="Z455" s="28" t="s">
        <v>674</v>
      </c>
    </row>
    <row r="456" spans="26:26" ht="75">
      <c r="Z456" s="28" t="s">
        <v>674</v>
      </c>
    </row>
    <row r="457" spans="26:26" ht="30">
      <c r="Z457" s="28" t="s">
        <v>483</v>
      </c>
    </row>
    <row r="458" spans="26:26" ht="60">
      <c r="Z458" s="28" t="s">
        <v>675</v>
      </c>
    </row>
    <row r="459" spans="26:26" ht="90">
      <c r="Z459" s="28" t="s">
        <v>676</v>
      </c>
    </row>
    <row r="460" spans="26:26" ht="90">
      <c r="Z460" s="28" t="s">
        <v>677</v>
      </c>
    </row>
    <row r="461" spans="26:26" ht="255">
      <c r="Z461" s="28" t="s">
        <v>551</v>
      </c>
    </row>
    <row r="462" spans="26:26" ht="255">
      <c r="Z462" s="28" t="s">
        <v>551</v>
      </c>
    </row>
    <row r="463" spans="26:26" ht="255">
      <c r="Z463" s="28" t="s">
        <v>551</v>
      </c>
    </row>
    <row r="464" spans="26:26" ht="255">
      <c r="Z464" s="28" t="s">
        <v>551</v>
      </c>
    </row>
    <row r="465" spans="26:26" ht="255">
      <c r="Z465" s="32" t="s">
        <v>551</v>
      </c>
    </row>
    <row r="466" spans="26:26" ht="105">
      <c r="Z466" s="28" t="s">
        <v>678</v>
      </c>
    </row>
    <row r="467" spans="26:26" ht="135">
      <c r="Z467" s="28" t="s">
        <v>484</v>
      </c>
    </row>
    <row r="468" spans="26:26" ht="45">
      <c r="Z468" s="28" t="s">
        <v>485</v>
      </c>
    </row>
    <row r="469" spans="26:26" ht="105">
      <c r="Z469" s="28" t="s">
        <v>679</v>
      </c>
    </row>
    <row r="470" spans="26:26" ht="150">
      <c r="Z470" s="28" t="s">
        <v>61</v>
      </c>
    </row>
    <row r="471" spans="26:26" ht="60">
      <c r="Z471" s="28" t="s">
        <v>210</v>
      </c>
    </row>
    <row r="472" spans="26:26" ht="120">
      <c r="Z472" s="28" t="s">
        <v>680</v>
      </c>
    </row>
    <row r="473" spans="26:26" ht="75">
      <c r="Z473" s="28" t="s">
        <v>681</v>
      </c>
    </row>
    <row r="474" spans="26:26" ht="30">
      <c r="Z474" s="28" t="s">
        <v>682</v>
      </c>
    </row>
    <row r="475" spans="26:26" ht="150">
      <c r="Z475" s="28" t="s">
        <v>683</v>
      </c>
    </row>
    <row r="476" spans="26:26" ht="90">
      <c r="Z476" s="28" t="s">
        <v>684</v>
      </c>
    </row>
    <row r="477" spans="26:26" ht="345">
      <c r="Z477" s="28" t="s">
        <v>685</v>
      </c>
    </row>
    <row r="478" spans="26:26" ht="120">
      <c r="Z478" s="28" t="s">
        <v>686</v>
      </c>
    </row>
    <row r="479" spans="26:26" ht="120">
      <c r="Z479" s="28" t="s">
        <v>687</v>
      </c>
    </row>
    <row r="480" spans="26:26" ht="90">
      <c r="Z480" s="28" t="s">
        <v>688</v>
      </c>
    </row>
    <row r="481" spans="26:26" ht="75">
      <c r="Z481" s="28" t="s">
        <v>689</v>
      </c>
    </row>
    <row r="482" spans="26:26" ht="105">
      <c r="Z482" s="28" t="s">
        <v>690</v>
      </c>
    </row>
    <row r="483" spans="26:26" ht="75">
      <c r="Z483" s="28" t="s">
        <v>691</v>
      </c>
    </row>
    <row r="484" spans="26:26" ht="105">
      <c r="Z484" s="28" t="s">
        <v>692</v>
      </c>
    </row>
    <row r="485" spans="26:26">
      <c r="Z485" s="28" t="s">
        <v>138</v>
      </c>
    </row>
    <row r="486" spans="26:26" ht="45">
      <c r="Z486" s="28" t="s">
        <v>693</v>
      </c>
    </row>
    <row r="487" spans="26:26" ht="90">
      <c r="Z487" s="28" t="s">
        <v>694</v>
      </c>
    </row>
    <row r="488" spans="26:26" ht="120">
      <c r="Z488" s="28" t="s">
        <v>695</v>
      </c>
    </row>
    <row r="489" spans="26:26" ht="45">
      <c r="Z489" s="28" t="s">
        <v>696</v>
      </c>
    </row>
    <row r="490" spans="26:26" ht="105">
      <c r="Z490" s="28" t="s">
        <v>697</v>
      </c>
    </row>
    <row r="491" spans="26:26" ht="60">
      <c r="Z491" s="28" t="s">
        <v>698</v>
      </c>
    </row>
    <row r="492" spans="26:26" ht="30">
      <c r="Z492" s="28" t="s">
        <v>699</v>
      </c>
    </row>
    <row r="493" spans="26:26" ht="30">
      <c r="Z493" s="28" t="s">
        <v>123</v>
      </c>
    </row>
    <row r="494" spans="26:26" ht="45">
      <c r="Z494" s="28" t="s">
        <v>211</v>
      </c>
    </row>
    <row r="495" spans="26:26">
      <c r="Z495" s="28" t="s">
        <v>700</v>
      </c>
    </row>
    <row r="496" spans="26:26" ht="30">
      <c r="Z496" s="28" t="s">
        <v>701</v>
      </c>
    </row>
    <row r="497" spans="26:26">
      <c r="Z497" s="28" t="s">
        <v>478</v>
      </c>
    </row>
    <row r="498" spans="26:26">
      <c r="Z498" s="28" t="s">
        <v>478</v>
      </c>
    </row>
    <row r="499" spans="26:26" ht="75">
      <c r="Z499" s="28" t="s">
        <v>702</v>
      </c>
    </row>
    <row r="500" spans="26:26" ht="30">
      <c r="Z500" s="28" t="s">
        <v>703</v>
      </c>
    </row>
    <row r="501" spans="26:26" ht="30">
      <c r="Z501" s="28" t="s">
        <v>704</v>
      </c>
    </row>
    <row r="502" spans="26:26" ht="30">
      <c r="Z502" s="28" t="s">
        <v>483</v>
      </c>
    </row>
    <row r="503" spans="26:26" ht="255">
      <c r="Z503" s="28" t="s">
        <v>551</v>
      </c>
    </row>
    <row r="504" spans="26:26" ht="255">
      <c r="Z504" s="28" t="s">
        <v>551</v>
      </c>
    </row>
    <row r="505" spans="26:26" ht="135">
      <c r="Z505" s="32" t="s">
        <v>484</v>
      </c>
    </row>
    <row r="506" spans="26:26" ht="45">
      <c r="Z506" s="28" t="s">
        <v>485</v>
      </c>
    </row>
    <row r="507" spans="26:26" ht="30">
      <c r="Z507" s="28" t="s">
        <v>705</v>
      </c>
    </row>
    <row r="508" spans="26:26" ht="90">
      <c r="Z508" s="28" t="s">
        <v>706</v>
      </c>
    </row>
    <row r="509" spans="26:26">
      <c r="Z509" s="33" t="s">
        <v>121</v>
      </c>
    </row>
    <row r="510" spans="26:26">
      <c r="Z510" s="28" t="s">
        <v>138</v>
      </c>
    </row>
    <row r="511" spans="26:26" ht="90">
      <c r="Z511" s="33" t="s">
        <v>706</v>
      </c>
    </row>
    <row r="512" spans="26:26" ht="60">
      <c r="Z512" s="28" t="s">
        <v>707</v>
      </c>
    </row>
    <row r="513" spans="26:26" ht="105">
      <c r="Z513" s="28" t="s">
        <v>213</v>
      </c>
    </row>
    <row r="514" spans="26:26" ht="105">
      <c r="Z514" s="28" t="s">
        <v>213</v>
      </c>
    </row>
    <row r="515" spans="26:26" ht="30">
      <c r="Z515" s="28" t="s">
        <v>672</v>
      </c>
    </row>
    <row r="516" spans="26:26" ht="150">
      <c r="Z516" s="28" t="s">
        <v>61</v>
      </c>
    </row>
    <row r="517" spans="26:26" ht="30">
      <c r="Z517" s="28" t="s">
        <v>708</v>
      </c>
    </row>
    <row r="518" spans="26:26" ht="45">
      <c r="Z518" s="28" t="s">
        <v>709</v>
      </c>
    </row>
    <row r="519" spans="26:26" ht="45">
      <c r="Z519" s="28" t="s">
        <v>710</v>
      </c>
    </row>
    <row r="520" spans="26:26">
      <c r="Z520" s="28" t="s">
        <v>711</v>
      </c>
    </row>
  </sheetData>
  <autoFilter ref="E3:G28" xr:uid="{00753831-CA93-44DE-8963-A82D0772EC5B}">
    <filterColumn colId="1">
      <filters>
        <filter val="Gestión de la infraestructura física_x000a_funcional, moderna e innovadora"/>
        <filter val="Gestión de la infraestructura tecnológica"/>
      </filters>
    </filterColumn>
  </autoFilter>
  <mergeCells count="4">
    <mergeCell ref="I3:K3"/>
    <mergeCell ref="B32:E32"/>
    <mergeCell ref="Z3:Z4"/>
    <mergeCell ref="AA3:AA4"/>
  </mergeCells>
  <dataValidations count="1">
    <dataValidation type="list" allowBlank="1" showInputMessage="1" showErrorMessage="1" sqref="AA5:AA12" xr:uid="{F970C070-ADE0-4263-AD84-ADB42276D793}"/>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Plan acción</vt:lpstr>
      <vt:lpstr>Plan Desarrollo</vt:lpstr>
      <vt:lpstr>Proyectos</vt:lpstr>
      <vt:lpstr>TD Resultados</vt:lpstr>
      <vt:lpstr>Hoja4</vt:lpstr>
      <vt:lpstr>Hoja2</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Wendy Armenta Farelo</dc:creator>
  <cp:lastModifiedBy>Neivy Luz Acevedo Falón</cp:lastModifiedBy>
  <dcterms:created xsi:type="dcterms:W3CDTF">2025-03-13T15:28:49Z</dcterms:created>
  <dcterms:modified xsi:type="dcterms:W3CDTF">2025-05-12T20:33:05Z</dcterms:modified>
</cp:coreProperties>
</file>